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kronoh.sharepoint.com/sites/AMATSTIP/Shared Documents/TIP/New Projects (guidelines, apps, scoring)/2025/AMATS Blank Applications/"/>
    </mc:Choice>
  </mc:AlternateContent>
  <xr:revisionPtr revIDLastSave="496" documentId="11_941BEF75A50132071137733F328A44454FD5C5C3" xr6:coauthVersionLast="47" xr6:coauthVersionMax="47" xr10:uidLastSave="{4D4ECEDE-6441-4CDA-A933-7036543F6918}"/>
  <bookViews>
    <workbookView xWindow="3105" yWindow="2820" windowWidth="28800" windowHeight="15345" xr2:uid="{00000000-000D-0000-FFFF-FFFF00000000}"/>
  </bookViews>
  <sheets>
    <sheet name="TASA Application" sheetId="12" r:id="rId1"/>
    <sheet name="PCI" sheetId="13" r:id="rId2"/>
    <sheet name="ADT" sheetId="14" r:id="rId3"/>
    <sheet name="PDIP" sheetId="15" r:id="rId4"/>
  </sheets>
  <definedNames>
    <definedName name="_xlnm.Print_Area" localSheetId="0">'TASA Application'!$A$1:$F$124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2" l="1"/>
  <c r="B6" i="15"/>
  <c r="B5" i="15"/>
  <c r="B7" i="15" s="1"/>
  <c r="D2" i="14"/>
  <c r="D7" i="14" s="1"/>
  <c r="C9" i="14" s="1"/>
  <c r="D3" i="14"/>
  <c r="D4" i="14"/>
  <c r="D5" i="14"/>
  <c r="D6" i="14"/>
  <c r="C7" i="14"/>
  <c r="C7" i="13"/>
  <c r="D6" i="13"/>
  <c r="D7" i="13" s="1"/>
  <c r="C9" i="13" s="1"/>
  <c r="D5" i="13"/>
  <c r="D4" i="13"/>
  <c r="D3" i="13"/>
  <c r="D2" i="13"/>
  <c r="A56" i="12"/>
  <c r="A52" i="12"/>
  <c r="A51" i="12"/>
</calcChain>
</file>

<file path=xl/sharedStrings.xml><?xml version="1.0" encoding="utf-8"?>
<sst xmlns="http://schemas.openxmlformats.org/spreadsheetml/2006/main" count="183" uniqueCount="126">
  <si>
    <t>AMATS</t>
  </si>
  <si>
    <t xml:space="preserve">Transportation Alternatives Set Aside </t>
  </si>
  <si>
    <t>Project Application</t>
  </si>
  <si>
    <t>Funding for bike and pedestrian facilities. Facilities do not need to be located on the federal functional classification system.</t>
  </si>
  <si>
    <t>Project Sponsor</t>
  </si>
  <si>
    <t>Contact Person</t>
  </si>
  <si>
    <t>Name:</t>
  </si>
  <si>
    <t xml:space="preserve"> </t>
  </si>
  <si>
    <t>Title:</t>
  </si>
  <si>
    <t>Address:</t>
  </si>
  <si>
    <t>Is this a PDIP Project?</t>
  </si>
  <si>
    <t>Phone:</t>
  </si>
  <si>
    <t>Email:</t>
  </si>
  <si>
    <t>Project Name</t>
  </si>
  <si>
    <t>Location</t>
  </si>
  <si>
    <t>Termini</t>
  </si>
  <si>
    <t>Yes                 No</t>
  </si>
  <si>
    <t>Length (Miles)</t>
  </si>
  <si>
    <t>Briefly describe why this project is needed</t>
  </si>
  <si>
    <t xml:space="preserve">Describe the type of work you plan to do. Please attach a map and any other useful information </t>
  </si>
  <si>
    <t>Consistency with Plans</t>
  </si>
  <si>
    <t>(Please Circle )</t>
  </si>
  <si>
    <t>Is the project a part of a Safe Routes to School Travel Plan?</t>
  </si>
  <si>
    <t>Yes</t>
  </si>
  <si>
    <t>No</t>
  </si>
  <si>
    <t>Anticipated Project Schedule</t>
  </si>
  <si>
    <t>Month</t>
  </si>
  <si>
    <t>Year</t>
  </si>
  <si>
    <t>Funding</t>
  </si>
  <si>
    <t>Estimated</t>
  </si>
  <si>
    <t>Project Phase</t>
  </si>
  <si>
    <t>FY</t>
  </si>
  <si>
    <t>Source</t>
  </si>
  <si>
    <t>Cost</t>
  </si>
  <si>
    <t>Percent</t>
  </si>
  <si>
    <t>Remarks</t>
  </si>
  <si>
    <t xml:space="preserve">Prelim. Engineering </t>
  </si>
  <si>
    <t>Local</t>
  </si>
  <si>
    <t>(20%) min. local share</t>
  </si>
  <si>
    <t>TASA</t>
  </si>
  <si>
    <t>(80%) max. fed. share</t>
  </si>
  <si>
    <t>PE Total</t>
  </si>
  <si>
    <t>Right-of-Way</t>
  </si>
  <si>
    <t>Other*</t>
  </si>
  <si>
    <t>ROW Total</t>
  </si>
  <si>
    <t>Construction</t>
  </si>
  <si>
    <t>(including construction inspection)</t>
  </si>
  <si>
    <t>Construction Total</t>
  </si>
  <si>
    <t>Project Total</t>
  </si>
  <si>
    <t>Please use the space below to provide any additional information about this project.</t>
  </si>
  <si>
    <t>Yes                No</t>
  </si>
  <si>
    <t>If a trail project, has a feasiblity analysis* been completed?  If so, please attach.</t>
  </si>
  <si>
    <r>
      <t xml:space="preserve">Anticipated Funding Requirements </t>
    </r>
    <r>
      <rPr>
        <sz val="11"/>
        <rFont val="Arial"/>
        <family val="2"/>
      </rPr>
      <t>(Maximum TASA project request is $1,000,000)</t>
    </r>
  </si>
  <si>
    <t>Due Friday November 7, 2025;  Please email completed applications to aprater@akronohio.gov</t>
  </si>
  <si>
    <t>PDIP</t>
  </si>
  <si>
    <t>(20%) min. local share w/out PDIP</t>
  </si>
  <si>
    <t>Lower amount: 10% or $100,000</t>
  </si>
  <si>
    <t>Project Type</t>
  </si>
  <si>
    <t>Connects two existing facilities</t>
  </si>
  <si>
    <t>Connects one existing facility</t>
  </si>
  <si>
    <t>Sidewalk replacement / Bike/Ped safety infrastructure</t>
  </si>
  <si>
    <t>Stand alone project</t>
  </si>
  <si>
    <t>Trail surface upgrade (limestone to asphalt)</t>
  </si>
  <si>
    <t>Select one</t>
  </si>
  <si>
    <t>(If yes, please attach)</t>
  </si>
  <si>
    <t>Existing Conditions/Future Enhancements</t>
  </si>
  <si>
    <t>Detailed Design</t>
  </si>
  <si>
    <t>R/W Certification</t>
  </si>
  <si>
    <t>R/W Authorized</t>
  </si>
  <si>
    <t>(Please circle)</t>
  </si>
  <si>
    <t>Is RW owned by the sponsor?  (Verification required)</t>
  </si>
  <si>
    <t>Project Readiness</t>
  </si>
  <si>
    <r>
      <t>PDIP requires TASA projects</t>
    </r>
    <r>
      <rPr>
        <b/>
        <sz val="10"/>
        <color rgb="FFFF0000"/>
        <rFont val="Arial"/>
        <family val="2"/>
      </rPr>
      <t xml:space="preserve"> PS&amp;E</t>
    </r>
    <r>
      <rPr>
        <b/>
        <sz val="10"/>
        <rFont val="Arial"/>
        <family val="2"/>
      </rPr>
      <t xml:space="preserve"> submitted to ODOT within </t>
    </r>
    <r>
      <rPr>
        <b/>
        <sz val="10"/>
        <color rgb="FFFF0000"/>
        <rFont val="Arial"/>
        <family val="2"/>
      </rPr>
      <t>two</t>
    </r>
    <r>
      <rPr>
        <b/>
        <sz val="10"/>
        <rFont val="Arial"/>
        <family val="2"/>
      </rPr>
      <t xml:space="preserve"> years of award.</t>
    </r>
  </si>
  <si>
    <t>DD Total</t>
  </si>
  <si>
    <t>Regional Trail / Secondary Trail / Sidewalk / Bike Lane</t>
  </si>
  <si>
    <r>
      <t xml:space="preserve">Does your municipality have an ADA Transition Plan? </t>
    </r>
    <r>
      <rPr>
        <sz val="11"/>
        <color rgb="FF000000"/>
        <rFont val="Arial"/>
        <family val="2"/>
      </rPr>
      <t xml:space="preserve">     (Please Circle)</t>
    </r>
  </si>
  <si>
    <t>Is the project located on an existing transit line? (list route(s))</t>
  </si>
  <si>
    <t>Will the project include: rapid flashing beacon (RFB),</t>
  </si>
  <si>
    <t>If yes, how many of each?</t>
  </si>
  <si>
    <t>pedestrian refuge island, pedestrian hybrid beacon (PHB)?</t>
  </si>
  <si>
    <t>Stage 2 Plans - Submitted</t>
  </si>
  <si>
    <t>Stage 3 Plans - Submitted</t>
  </si>
  <si>
    <t>PS&amp;E to District (remember PDIP)</t>
  </si>
  <si>
    <t>Environmental Document Approved</t>
  </si>
  <si>
    <t>Project Sale</t>
  </si>
  <si>
    <t>Begin Construction</t>
  </si>
  <si>
    <r>
      <t>Project Delays</t>
    </r>
    <r>
      <rPr>
        <sz val="11"/>
        <rFont val="Arial"/>
        <family val="2"/>
      </rPr>
      <t xml:space="preserve"> – projects that are delayed or cancelled will be re-evaluated based on the following principles:</t>
    </r>
  </si>
  <si>
    <t xml:space="preserve">a. If a project is delayed due to the lack of programmed federal funds, the project will be rescheduled as soon as funds </t>
  </si>
  <si>
    <t xml:space="preserve">    become available.</t>
  </si>
  <si>
    <t>b. If a project is delayed due to the project sponsor, the project may be cancelled or rescheduled at a later time so as</t>
  </si>
  <si>
    <t xml:space="preserve">    not to impact or jeopardize other projects that have met their schedules.</t>
  </si>
  <si>
    <r>
      <t>Major Changes to Project Funding/Scope</t>
    </r>
    <r>
      <rPr>
        <sz val="11"/>
        <rFont val="Arial"/>
        <family val="2"/>
      </rPr>
      <t xml:space="preserve"> – Projects which have already received federal STBG funds through AMATS are not </t>
    </r>
  </si>
  <si>
    <t>eligible to apply for additional STBG funds through AMATS' normal application cycle.  If additional funding for a project is</t>
  </si>
  <si>
    <t>Subcommittee, TAC and Policy Committees, with the Policy Committee having final decision-making authority.</t>
  </si>
  <si>
    <t>Project Milestone</t>
  </si>
  <si>
    <t>Details:</t>
  </si>
  <si>
    <t>Details/Date:</t>
  </si>
  <si>
    <t>Details</t>
  </si>
  <si>
    <t>* identify other secured funding sources in Remarks column</t>
  </si>
  <si>
    <t xml:space="preserve">necessary or major scope changes occur a request must be made to the AMATS Staff and will be reviewed by the TAC TIP </t>
  </si>
  <si>
    <r>
      <t xml:space="preserve">Maximum TASA project request is </t>
    </r>
    <r>
      <rPr>
        <sz val="10"/>
        <color rgb="FFFF0000"/>
        <rFont val="Arial"/>
        <family val="2"/>
      </rPr>
      <t>$1,000,000.</t>
    </r>
  </si>
  <si>
    <r>
      <t>Do you anticipate this project being Local Let or ODOT Let?</t>
    </r>
    <r>
      <rPr>
        <sz val="11"/>
        <rFont val="Arial"/>
        <family val="2"/>
      </rPr>
      <t xml:space="preserve">      (Please circle)</t>
    </r>
  </si>
  <si>
    <t>Local      /      ODOT</t>
  </si>
  <si>
    <t>If Local Let, who is your LPA Coordinator?  They must be up to date on LPA modules.</t>
  </si>
  <si>
    <t xml:space="preserve">Does the project area have a history of </t>
  </si>
  <si>
    <t>Are final tracings complete, RW certified &amp; purchased, and</t>
  </si>
  <si>
    <t>4A utility relocation plans drafted?</t>
  </si>
  <si>
    <t>Have NEPA documents have been approved?</t>
  </si>
  <si>
    <t>Is the project design in early stages or not started?</t>
  </si>
  <si>
    <t>Minimum local match is 20% but may be reduced to 10% if participating in the Project Delivery Incentive Program (PDIP).</t>
  </si>
  <si>
    <t>TASA funds can be used for planning (Safe Routes To School), engineering, right of way and construction.</t>
  </si>
  <si>
    <r>
      <t>Facility Type</t>
    </r>
    <r>
      <rPr>
        <sz val="11"/>
        <rFont val="Arial"/>
        <family val="2"/>
      </rPr>
      <t xml:space="preserve"> (Please circle applicable)</t>
    </r>
  </si>
  <si>
    <t>Segment</t>
  </si>
  <si>
    <t>PCI</t>
  </si>
  <si>
    <t>Length (mi)</t>
  </si>
  <si>
    <t>Calculations</t>
  </si>
  <si>
    <t>Enter fields in yellow</t>
  </si>
  <si>
    <t>Note: only fill in number of segments needed</t>
  </si>
  <si>
    <t>Weighted PCI=</t>
  </si>
  <si>
    <t>Weighted ADT=</t>
  </si>
  <si>
    <t>ADT</t>
  </si>
  <si>
    <t>Enter total CO phase dollar amount:</t>
  </si>
  <si>
    <t>PDIP max:</t>
  </si>
  <si>
    <t>Local min:</t>
  </si>
  <si>
    <t>TASA ($1 mil cap)</t>
  </si>
  <si>
    <t>TASA max: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</si>
</sst>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u/>
      <sz val="11"/>
      <name val="Arial"/>
      <family val="2"/>
    </font>
    <font>
      <b/>
      <sz val="10"/>
      <color indexed="1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11"/>
      <color rgb="FFFF0000"/>
      <name val="Arial"/>
      <family val="2"/>
    </font>
    <font>
      <u/>
      <sz val="11"/>
      <color theme="10"/>
      <name val="Arial"/>
      <family val="2"/>
    </font>
    <font>
      <sz val="10"/>
      <color rgb="FFFF0000"/>
      <name val="Arial"/>
      <family val="2"/>
    </font>
    <font>
      <sz val="12"/>
      <color theme="1"/>
      <name val="Jost"/>
    </font>
    <font>
      <b/>
      <sz val="12"/>
      <color theme="1"/>
      <name val="Jost"/>
    </font>
    <font>
      <b/>
      <u/>
      <sz val="12"/>
      <color theme="1"/>
      <name val="Jost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3" fillId="0" borderId="0"/>
    <xf numFmtId="0" fontId="16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4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9" fontId="4" fillId="0" borderId="9" xfId="0" applyNumberFormat="1" applyFont="1" applyBorder="1" applyAlignment="1">
      <alignment horizontal="center" vertical="center"/>
    </xf>
    <xf numFmtId="9" fontId="4" fillId="0" borderId="10" xfId="0" applyNumberFormat="1" applyFont="1" applyBorder="1" applyAlignment="1">
      <alignment horizontal="center" vertical="center"/>
    </xf>
    <xf numFmtId="9" fontId="4" fillId="0" borderId="1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9" fontId="4" fillId="0" borderId="24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righ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vertical="center"/>
    </xf>
    <xf numFmtId="0" fontId="5" fillId="2" borderId="19" xfId="0" applyFont="1" applyFill="1" applyBorder="1" applyAlignment="1">
      <alignment horizontal="right" vertical="center"/>
    </xf>
    <xf numFmtId="0" fontId="5" fillId="0" borderId="31" xfId="0" applyFont="1" applyBorder="1" applyAlignment="1">
      <alignment vertical="center"/>
    </xf>
    <xf numFmtId="0" fontId="5" fillId="0" borderId="31" xfId="0" applyFont="1" applyBorder="1" applyAlignment="1">
      <alignment horizontal="right" vertical="center"/>
    </xf>
    <xf numFmtId="9" fontId="4" fillId="0" borderId="32" xfId="0" applyNumberFormat="1" applyFont="1" applyBorder="1" applyAlignment="1">
      <alignment horizontal="center" vertical="center"/>
    </xf>
    <xf numFmtId="14" fontId="3" fillId="0" borderId="42" xfId="0" applyNumberFormat="1" applyFont="1" applyBorder="1" applyAlignment="1">
      <alignment horizontal="left" vertical="center"/>
    </xf>
    <xf numFmtId="14" fontId="3" fillId="0" borderId="43" xfId="0" applyNumberFormat="1" applyFont="1" applyBorder="1" applyAlignment="1">
      <alignment horizontal="center" vertical="center"/>
    </xf>
    <xf numFmtId="14" fontId="3" fillId="0" borderId="42" xfId="0" applyNumberFormat="1" applyFont="1" applyBorder="1" applyAlignment="1">
      <alignment vertical="center"/>
    </xf>
    <xf numFmtId="0" fontId="5" fillId="2" borderId="28" xfId="0" applyFont="1" applyFill="1" applyBorder="1" applyAlignment="1">
      <alignment vertical="center"/>
    </xf>
    <xf numFmtId="0" fontId="5" fillId="2" borderId="20" xfId="0" applyFont="1" applyFill="1" applyBorder="1" applyAlignment="1">
      <alignment horizontal="right" vertical="center"/>
    </xf>
    <xf numFmtId="0" fontId="5" fillId="2" borderId="34" xfId="0" applyFont="1" applyFill="1" applyBorder="1" applyAlignment="1">
      <alignment vertical="center"/>
    </xf>
    <xf numFmtId="0" fontId="5" fillId="2" borderId="34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4" fillId="0" borderId="51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5" fillId="0" borderId="42" xfId="0" applyFont="1" applyBorder="1" applyAlignment="1">
      <alignment horizontal="center" vertical="center"/>
    </xf>
    <xf numFmtId="164" fontId="4" fillId="0" borderId="40" xfId="0" applyNumberFormat="1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164" fontId="4" fillId="0" borderId="53" xfId="0" applyNumberFormat="1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164" fontId="4" fillId="0" borderId="51" xfId="0" applyNumberFormat="1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3" borderId="20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14" fontId="13" fillId="0" borderId="42" xfId="0" applyNumberFormat="1" applyFont="1" applyBorder="1" applyAlignment="1">
      <alignment vertical="center"/>
    </xf>
    <xf numFmtId="0" fontId="4" fillId="0" borderId="6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3" borderId="31" xfId="0" applyFont="1" applyFill="1" applyBorder="1" applyAlignment="1">
      <alignment horizontal="left" vertical="center"/>
    </xf>
    <xf numFmtId="0" fontId="5" fillId="3" borderId="57" xfId="0" applyFont="1" applyFill="1" applyBorder="1" applyAlignment="1">
      <alignment horizontal="left" vertical="center"/>
    </xf>
    <xf numFmtId="9" fontId="4" fillId="0" borderId="7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4" fillId="3" borderId="6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4" xfId="0" applyFont="1" applyBorder="1" applyAlignment="1">
      <alignment horizontal="center" vertical="center"/>
    </xf>
    <xf numFmtId="164" fontId="4" fillId="0" borderId="62" xfId="0" applyNumberFormat="1" applyFont="1" applyBorder="1" applyAlignment="1">
      <alignment horizontal="center" vertical="center"/>
    </xf>
    <xf numFmtId="164" fontId="4" fillId="0" borderId="49" xfId="0" applyNumberFormat="1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42" xfId="0" applyFont="1" applyBorder="1" applyAlignment="1">
      <alignment horizontal="left" vertical="center"/>
    </xf>
    <xf numFmtId="0" fontId="4" fillId="0" borderId="56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43" xfId="0" applyFont="1" applyBorder="1" applyAlignment="1">
      <alignment vertical="center"/>
    </xf>
    <xf numFmtId="0" fontId="6" fillId="0" borderId="42" xfId="0" applyFont="1" applyBorder="1" applyAlignment="1">
      <alignment horizontal="left" vertical="center"/>
    </xf>
    <xf numFmtId="0" fontId="5" fillId="0" borderId="43" xfId="0" applyFont="1" applyBorder="1" applyAlignment="1">
      <alignment vertical="center"/>
    </xf>
    <xf numFmtId="0" fontId="4" fillId="0" borderId="43" xfId="0" applyFont="1" applyBorder="1" applyAlignment="1">
      <alignment vertical="top"/>
    </xf>
    <xf numFmtId="0" fontId="4" fillId="0" borderId="42" xfId="0" applyFont="1" applyBorder="1" applyAlignment="1">
      <alignment horizontal="left" vertical="top"/>
    </xf>
    <xf numFmtId="0" fontId="6" fillId="0" borderId="42" xfId="0" applyFont="1" applyBorder="1" applyAlignment="1">
      <alignment horizontal="left"/>
    </xf>
    <xf numFmtId="0" fontId="17" fillId="0" borderId="43" xfId="0" applyFont="1" applyBorder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13" fillId="0" borderId="4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17" fillId="0" borderId="0" xfId="0" applyFont="1" applyAlignment="1">
      <alignment vertical="center"/>
    </xf>
    <xf numFmtId="0" fontId="9" fillId="0" borderId="33" xfId="0" applyFont="1" applyBorder="1" applyAlignment="1">
      <alignment horizontal="center" vertical="center"/>
    </xf>
    <xf numFmtId="0" fontId="9" fillId="0" borderId="49" xfId="0" applyFont="1" applyBorder="1" applyAlignment="1">
      <alignment vertical="center"/>
    </xf>
    <xf numFmtId="0" fontId="4" fillId="0" borderId="41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164" fontId="4" fillId="0" borderId="7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164" fontId="4" fillId="0" borderId="27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164" fontId="4" fillId="0" borderId="26" xfId="0" applyNumberFormat="1" applyFont="1" applyBorder="1" applyAlignment="1">
      <alignment vertical="center"/>
    </xf>
    <xf numFmtId="164" fontId="4" fillId="0" borderId="25" xfId="0" applyNumberFormat="1" applyFont="1" applyBorder="1" applyAlignment="1">
      <alignment vertical="center"/>
    </xf>
    <xf numFmtId="164" fontId="4" fillId="0" borderId="11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164" fontId="4" fillId="0" borderId="31" xfId="0" applyNumberFormat="1" applyFont="1" applyBorder="1" applyAlignment="1">
      <alignment vertical="center"/>
    </xf>
    <xf numFmtId="9" fontId="4" fillId="0" borderId="27" xfId="0" applyNumberFormat="1" applyFont="1" applyBorder="1" applyAlignment="1">
      <alignment horizontal="center" vertical="center"/>
    </xf>
    <xf numFmtId="9" fontId="4" fillId="0" borderId="60" xfId="0" applyNumberFormat="1" applyFont="1" applyBorder="1" applyAlignment="1">
      <alignment horizontal="center" vertical="center"/>
    </xf>
    <xf numFmtId="0" fontId="20" fillId="0" borderId="0" xfId="3" applyFont="1" applyAlignment="1">
      <alignment horizontal="center"/>
    </xf>
    <xf numFmtId="0" fontId="20" fillId="0" borderId="0" xfId="3" applyFont="1"/>
    <xf numFmtId="0" fontId="20" fillId="5" borderId="0" xfId="3" applyFont="1" applyFill="1"/>
    <xf numFmtId="2" fontId="20" fillId="0" borderId="0" xfId="3" applyNumberFormat="1" applyFont="1" applyAlignment="1">
      <alignment horizontal="center"/>
    </xf>
    <xf numFmtId="2" fontId="20" fillId="0" borderId="0" xfId="3" applyNumberFormat="1" applyFont="1"/>
    <xf numFmtId="165" fontId="20" fillId="0" borderId="0" xfId="3" applyNumberFormat="1" applyFont="1"/>
    <xf numFmtId="0" fontId="22" fillId="0" borderId="0" xfId="3" applyFont="1"/>
    <xf numFmtId="0" fontId="20" fillId="0" borderId="0" xfId="3" applyFont="1" applyAlignment="1">
      <alignment horizontal="right"/>
    </xf>
    <xf numFmtId="44" fontId="20" fillId="0" borderId="0" xfId="4" applyFont="1"/>
    <xf numFmtId="0" fontId="4" fillId="0" borderId="2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5" fillId="3" borderId="28" xfId="0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/>
    </xf>
    <xf numFmtId="0" fontId="4" fillId="0" borderId="59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18" fillId="0" borderId="12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6" fillId="0" borderId="64" xfId="2" applyFont="1" applyBorder="1" applyAlignment="1">
      <alignment vertical="center"/>
    </xf>
    <xf numFmtId="0" fontId="18" fillId="0" borderId="28" xfId="2" applyFont="1" applyBorder="1" applyAlignment="1">
      <alignment vertical="center"/>
    </xf>
    <xf numFmtId="0" fontId="6" fillId="0" borderId="19" xfId="2" applyFont="1" applyBorder="1" applyAlignment="1">
      <alignment vertical="center"/>
    </xf>
    <xf numFmtId="0" fontId="6" fillId="0" borderId="65" xfId="2" applyFont="1" applyBorder="1" applyAlignment="1">
      <alignment vertical="center"/>
    </xf>
    <xf numFmtId="0" fontId="4" fillId="0" borderId="39" xfId="0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7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5" fillId="3" borderId="28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0" fontId="4" fillId="0" borderId="44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11" fillId="4" borderId="28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left" vertical="center"/>
    </xf>
    <xf numFmtId="0" fontId="5" fillId="4" borderId="20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4" fillId="0" borderId="5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5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14" fontId="10" fillId="0" borderId="12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6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21" fillId="0" borderId="0" xfId="3" applyFont="1" applyAlignment="1">
      <alignment horizontal="center"/>
    </xf>
    <xf numFmtId="0" fontId="20" fillId="5" borderId="34" xfId="3" applyFont="1" applyFill="1" applyBorder="1" applyAlignment="1" applyProtection="1">
      <alignment horizontal="center"/>
      <protection locked="0"/>
    </xf>
    <xf numFmtId="2" fontId="20" fillId="5" borderId="34" xfId="3" applyNumberFormat="1" applyFont="1" applyFill="1" applyBorder="1" applyAlignment="1" applyProtection="1">
      <alignment horizontal="center"/>
      <protection locked="0"/>
    </xf>
    <xf numFmtId="165" fontId="20" fillId="5" borderId="34" xfId="3" applyNumberFormat="1" applyFont="1" applyFill="1" applyBorder="1" applyProtection="1">
      <protection locked="0"/>
    </xf>
  </cellXfs>
  <cellStyles count="5">
    <cellStyle name="Currency 2" xfId="4" xr:uid="{825FCFC0-F640-4EEC-AF2C-B708500BA246}"/>
    <cellStyle name="Hyperlink" xfId="2" builtinId="8"/>
    <cellStyle name="Normal" xfId="0" builtinId="0"/>
    <cellStyle name="Normal 2" xfId="1" xr:uid="{D84737F0-2707-4ABA-8B18-7F8B67736E10}"/>
    <cellStyle name="Normal 3" xfId="3" xr:uid="{A9E11336-5506-44D0-BD42-F0E6644A3AD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matsplanning.org/sites/default/files/docs/reports/Transportation%20Outlook%20205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K128"/>
  <sheetViews>
    <sheetView tabSelected="1" view="pageBreakPreview" zoomScaleNormal="75" zoomScaleSheetLayoutView="100" workbookViewId="0">
      <selection activeCell="A2" sqref="A2:F2"/>
    </sheetView>
  </sheetViews>
  <sheetFormatPr defaultColWidth="9.140625" defaultRowHeight="12.75" x14ac:dyDescent="0.2"/>
  <cols>
    <col min="1" max="1" width="23.7109375" style="1" customWidth="1"/>
    <col min="2" max="2" width="10.85546875" style="1" customWidth="1"/>
    <col min="3" max="3" width="22.5703125" style="1" customWidth="1"/>
    <col min="4" max="5" width="12.85546875" style="1" customWidth="1"/>
    <col min="6" max="6" width="36.140625" style="1" customWidth="1"/>
    <col min="7" max="7" width="3.85546875" style="1" customWidth="1"/>
    <col min="8" max="16384" width="9.140625" style="1"/>
  </cols>
  <sheetData>
    <row r="1" spans="1:6" ht="15" x14ac:dyDescent="0.2">
      <c r="A1" s="201" t="s">
        <v>0</v>
      </c>
      <c r="B1" s="202"/>
      <c r="C1" s="202"/>
      <c r="D1" s="202"/>
      <c r="E1" s="202"/>
      <c r="F1" s="203"/>
    </row>
    <row r="2" spans="1:6" ht="23.25" x14ac:dyDescent="0.2">
      <c r="A2" s="207" t="s">
        <v>1</v>
      </c>
      <c r="B2" s="208"/>
      <c r="C2" s="208"/>
      <c r="D2" s="208"/>
      <c r="E2" s="208"/>
      <c r="F2" s="209"/>
    </row>
    <row r="3" spans="1:6" ht="18" x14ac:dyDescent="0.2">
      <c r="A3" s="198" t="s">
        <v>2</v>
      </c>
      <c r="B3" s="199"/>
      <c r="C3" s="199"/>
      <c r="D3" s="199"/>
      <c r="E3" s="199"/>
      <c r="F3" s="200"/>
    </row>
    <row r="4" spans="1:6" ht="18" customHeight="1" x14ac:dyDescent="0.2">
      <c r="A4" s="204" t="s">
        <v>53</v>
      </c>
      <c r="B4" s="205"/>
      <c r="C4" s="205"/>
      <c r="D4" s="205"/>
      <c r="E4" s="205"/>
      <c r="F4" s="206"/>
    </row>
    <row r="5" spans="1:6" ht="12.75" customHeight="1" x14ac:dyDescent="0.2">
      <c r="A5" s="27" t="s">
        <v>3</v>
      </c>
      <c r="B5" s="96"/>
      <c r="C5" s="96"/>
      <c r="D5" s="96"/>
      <c r="E5" s="96"/>
      <c r="F5" s="28"/>
    </row>
    <row r="6" spans="1:6" x14ac:dyDescent="0.2">
      <c r="A6" s="27" t="s">
        <v>110</v>
      </c>
      <c r="B6" s="96"/>
      <c r="C6" s="96"/>
      <c r="D6" s="96"/>
      <c r="E6" s="96"/>
      <c r="F6" s="28"/>
    </row>
    <row r="7" spans="1:6" x14ac:dyDescent="0.2">
      <c r="A7" s="29" t="s">
        <v>100</v>
      </c>
      <c r="B7" s="96"/>
      <c r="C7" s="96"/>
      <c r="D7" s="96"/>
      <c r="E7" s="96"/>
      <c r="F7" s="28"/>
    </row>
    <row r="8" spans="1:6" x14ac:dyDescent="0.2">
      <c r="A8" s="51" t="s">
        <v>109</v>
      </c>
      <c r="B8" s="96"/>
      <c r="C8" s="96"/>
      <c r="D8" s="96"/>
      <c r="E8" s="96"/>
      <c r="F8" s="28"/>
    </row>
    <row r="9" spans="1:6" x14ac:dyDescent="0.2">
      <c r="A9" s="97" t="s">
        <v>72</v>
      </c>
      <c r="B9" s="96"/>
      <c r="C9" s="96"/>
      <c r="D9" s="96"/>
      <c r="E9" s="96"/>
      <c r="F9" s="28"/>
    </row>
    <row r="10" spans="1:6" s="2" customFormat="1" ht="20.100000000000001" customHeight="1" x14ac:dyDescent="0.2">
      <c r="A10" s="30" t="s">
        <v>4</v>
      </c>
      <c r="B10" s="21"/>
      <c r="C10" s="22"/>
      <c r="D10" s="49" t="s">
        <v>5</v>
      </c>
      <c r="E10" s="23"/>
      <c r="F10" s="31"/>
    </row>
    <row r="11" spans="1:6" s="2" customFormat="1" ht="20.100000000000001" customHeight="1" x14ac:dyDescent="0.2">
      <c r="A11" s="221"/>
      <c r="B11" s="222"/>
      <c r="C11" s="223"/>
      <c r="D11" s="12" t="s">
        <v>6</v>
      </c>
      <c r="E11" s="233" t="s">
        <v>7</v>
      </c>
      <c r="F11" s="234"/>
    </row>
    <row r="12" spans="1:6" s="2" customFormat="1" ht="20.100000000000001" customHeight="1" x14ac:dyDescent="0.2">
      <c r="A12" s="224"/>
      <c r="B12" s="225"/>
      <c r="C12" s="226"/>
      <c r="D12" s="13" t="s">
        <v>8</v>
      </c>
      <c r="E12" s="144"/>
      <c r="F12" s="145"/>
    </row>
    <row r="13" spans="1:6" s="2" customFormat="1" ht="20.100000000000001" customHeight="1" x14ac:dyDescent="0.2">
      <c r="A13" s="227"/>
      <c r="B13" s="228"/>
      <c r="C13" s="229"/>
      <c r="D13" s="13" t="s">
        <v>9</v>
      </c>
      <c r="E13" s="144"/>
      <c r="F13" s="145"/>
    </row>
    <row r="14" spans="1:6" s="2" customFormat="1" ht="20.100000000000001" customHeight="1" x14ac:dyDescent="0.2">
      <c r="A14" s="65" t="s">
        <v>10</v>
      </c>
      <c r="B14" s="237"/>
      <c r="C14" s="238"/>
      <c r="D14" s="143"/>
      <c r="E14" s="144"/>
      <c r="F14" s="145"/>
    </row>
    <row r="15" spans="1:6" s="2" customFormat="1" ht="20.100000000000001" customHeight="1" x14ac:dyDescent="0.2">
      <c r="A15" s="66" t="s">
        <v>69</v>
      </c>
      <c r="B15" s="235" t="s">
        <v>50</v>
      </c>
      <c r="C15" s="236"/>
      <c r="D15" s="13" t="s">
        <v>11</v>
      </c>
      <c r="E15" s="144"/>
      <c r="F15" s="145"/>
    </row>
    <row r="16" spans="1:6" s="2" customFormat="1" ht="20.100000000000001" customHeight="1" x14ac:dyDescent="0.2">
      <c r="A16" s="230" t="s">
        <v>7</v>
      </c>
      <c r="B16" s="231"/>
      <c r="C16" s="232"/>
      <c r="D16" s="50" t="s">
        <v>12</v>
      </c>
      <c r="E16" s="174"/>
      <c r="F16" s="175"/>
    </row>
    <row r="17" spans="1:8" s="2" customFormat="1" ht="18.75" customHeight="1" x14ac:dyDescent="0.2">
      <c r="A17" s="32" t="s">
        <v>13</v>
      </c>
      <c r="B17" s="170"/>
      <c r="C17" s="171"/>
      <c r="D17" s="171"/>
      <c r="E17" s="171"/>
      <c r="F17" s="172"/>
    </row>
    <row r="18" spans="1:8" s="2" customFormat="1" ht="18.75" customHeight="1" x14ac:dyDescent="0.2">
      <c r="A18" s="167"/>
      <c r="B18" s="168"/>
      <c r="C18" s="168"/>
      <c r="D18" s="168"/>
      <c r="E18" s="168"/>
      <c r="F18" s="169"/>
    </row>
    <row r="19" spans="1:8" s="2" customFormat="1" ht="18.75" customHeight="1" x14ac:dyDescent="0.2">
      <c r="A19" s="33" t="s">
        <v>14</v>
      </c>
      <c r="B19" s="170"/>
      <c r="C19" s="171"/>
      <c r="D19" s="171"/>
      <c r="E19" s="171"/>
      <c r="F19" s="172"/>
    </row>
    <row r="20" spans="1:8" s="2" customFormat="1" ht="18.75" customHeight="1" x14ac:dyDescent="0.2">
      <c r="A20" s="167"/>
      <c r="B20" s="168"/>
      <c r="C20" s="168"/>
      <c r="D20" s="168"/>
      <c r="E20" s="168"/>
      <c r="F20" s="169"/>
    </row>
    <row r="21" spans="1:8" s="2" customFormat="1" ht="18.75" customHeight="1" x14ac:dyDescent="0.2">
      <c r="A21" s="32" t="s">
        <v>15</v>
      </c>
      <c r="B21" s="170"/>
      <c r="C21" s="171"/>
      <c r="D21" s="171"/>
      <c r="E21" s="171"/>
      <c r="F21" s="172"/>
    </row>
    <row r="22" spans="1:8" s="2" customFormat="1" ht="18.75" customHeight="1" x14ac:dyDescent="0.2">
      <c r="A22" s="167"/>
      <c r="B22" s="168"/>
      <c r="C22" s="168"/>
      <c r="D22" s="168"/>
      <c r="E22" s="168"/>
      <c r="F22" s="169"/>
    </row>
    <row r="23" spans="1:8" s="2" customFormat="1" ht="18.75" customHeight="1" x14ac:dyDescent="0.2">
      <c r="A23" s="176" t="s">
        <v>51</v>
      </c>
      <c r="B23" s="177"/>
      <c r="C23" s="177"/>
      <c r="D23" s="177"/>
      <c r="E23" s="178"/>
      <c r="F23" s="47" t="s">
        <v>16</v>
      </c>
    </row>
    <row r="24" spans="1:8" s="2" customFormat="1" ht="18.75" customHeight="1" x14ac:dyDescent="0.2">
      <c r="A24" s="166" t="str">
        <f>HYPERLINK("https://www.amatsplanning.org/sites/default/files/docs/reports/Attachment%204A%202025%20Funding%20Policy%20Guidelines%20FINAL.pdf","*See pages 9-10 Funding Policy Guidelines for eligibility details")</f>
        <v>*See pages 9-10 Funding Policy Guidelines for eligibility details</v>
      </c>
      <c r="B24" s="135"/>
      <c r="C24" s="135"/>
      <c r="D24" s="135"/>
      <c r="E24" s="135"/>
      <c r="F24" s="136"/>
      <c r="H24" s="72"/>
    </row>
    <row r="25" spans="1:8" s="2" customFormat="1" ht="18.75" customHeight="1" x14ac:dyDescent="0.2">
      <c r="A25" s="32" t="s">
        <v>17</v>
      </c>
      <c r="B25" s="170"/>
      <c r="C25" s="171"/>
      <c r="D25" s="171"/>
      <c r="E25" s="171"/>
      <c r="F25" s="172"/>
    </row>
    <row r="26" spans="1:8" s="2" customFormat="1" ht="18.75" customHeight="1" x14ac:dyDescent="0.2">
      <c r="A26" s="167"/>
      <c r="B26" s="168"/>
      <c r="C26" s="168"/>
      <c r="D26" s="168"/>
      <c r="E26" s="168"/>
      <c r="F26" s="169"/>
    </row>
    <row r="27" spans="1:8" s="2" customFormat="1" ht="18.75" customHeight="1" x14ac:dyDescent="0.2">
      <c r="A27" s="139" t="s">
        <v>18</v>
      </c>
      <c r="B27" s="140"/>
      <c r="C27" s="140"/>
      <c r="D27" s="140"/>
      <c r="E27" s="140"/>
      <c r="F27" s="141"/>
    </row>
    <row r="28" spans="1:8" s="2" customFormat="1" ht="18.75" customHeight="1" x14ac:dyDescent="0.2">
      <c r="A28" s="179"/>
      <c r="B28" s="180"/>
      <c r="C28" s="180"/>
      <c r="D28" s="180"/>
      <c r="E28" s="180"/>
      <c r="F28" s="181"/>
    </row>
    <row r="29" spans="1:8" s="2" customFormat="1" ht="18.75" customHeight="1" x14ac:dyDescent="0.2">
      <c r="A29" s="143"/>
      <c r="B29" s="144"/>
      <c r="C29" s="144"/>
      <c r="D29" s="144"/>
      <c r="E29" s="144"/>
      <c r="F29" s="145"/>
    </row>
    <row r="30" spans="1:8" s="2" customFormat="1" ht="18.75" customHeight="1" x14ac:dyDescent="0.2">
      <c r="A30" s="143"/>
      <c r="B30" s="144"/>
      <c r="C30" s="144"/>
      <c r="D30" s="144"/>
      <c r="E30" s="144"/>
      <c r="F30" s="145"/>
    </row>
    <row r="31" spans="1:8" s="2" customFormat="1" ht="18.75" customHeight="1" x14ac:dyDescent="0.2">
      <c r="A31" s="143"/>
      <c r="B31" s="144"/>
      <c r="C31" s="144"/>
      <c r="D31" s="144"/>
      <c r="E31" s="144"/>
      <c r="F31" s="145"/>
    </row>
    <row r="32" spans="1:8" s="2" customFormat="1" ht="18.75" customHeight="1" x14ac:dyDescent="0.2">
      <c r="A32" s="173"/>
      <c r="B32" s="174"/>
      <c r="C32" s="174"/>
      <c r="D32" s="174"/>
      <c r="E32" s="174"/>
      <c r="F32" s="175"/>
    </row>
    <row r="33" spans="1:6" s="2" customFormat="1" ht="18.75" customHeight="1" x14ac:dyDescent="0.2">
      <c r="A33" s="176" t="s">
        <v>19</v>
      </c>
      <c r="B33" s="177"/>
      <c r="C33" s="177"/>
      <c r="D33" s="177"/>
      <c r="E33" s="177"/>
      <c r="F33" s="178"/>
    </row>
    <row r="34" spans="1:6" s="2" customFormat="1" ht="18.75" customHeight="1" x14ac:dyDescent="0.2">
      <c r="A34" s="179"/>
      <c r="B34" s="180"/>
      <c r="C34" s="180"/>
      <c r="D34" s="180"/>
      <c r="E34" s="180"/>
      <c r="F34" s="181"/>
    </row>
    <row r="35" spans="1:6" s="2" customFormat="1" ht="18.75" customHeight="1" x14ac:dyDescent="0.2">
      <c r="A35" s="143"/>
      <c r="B35" s="144"/>
      <c r="C35" s="144"/>
      <c r="D35" s="144"/>
      <c r="E35" s="144"/>
      <c r="F35" s="145"/>
    </row>
    <row r="36" spans="1:6" s="2" customFormat="1" ht="18.75" customHeight="1" x14ac:dyDescent="0.2">
      <c r="A36" s="143"/>
      <c r="B36" s="144"/>
      <c r="C36" s="144"/>
      <c r="D36" s="144"/>
      <c r="E36" s="144"/>
      <c r="F36" s="145"/>
    </row>
    <row r="37" spans="1:6" s="2" customFormat="1" ht="18.75" customHeight="1" x14ac:dyDescent="0.2">
      <c r="A37" s="143"/>
      <c r="B37" s="144"/>
      <c r="C37" s="144"/>
      <c r="D37" s="144"/>
      <c r="E37" s="144"/>
      <c r="F37" s="145"/>
    </row>
    <row r="38" spans="1:6" s="2" customFormat="1" ht="18.75" customHeight="1" x14ac:dyDescent="0.2">
      <c r="A38" s="143"/>
      <c r="B38" s="144"/>
      <c r="C38" s="144"/>
      <c r="D38" s="144"/>
      <c r="E38" s="144"/>
      <c r="F38" s="145"/>
    </row>
    <row r="39" spans="1:6" s="2" customFormat="1" ht="18.75" customHeight="1" x14ac:dyDescent="0.2">
      <c r="A39" s="173"/>
      <c r="B39" s="174"/>
      <c r="C39" s="174"/>
      <c r="D39" s="174"/>
      <c r="E39" s="174"/>
      <c r="F39" s="175"/>
    </row>
    <row r="40" spans="1:6" s="2" customFormat="1" ht="18.75" customHeight="1" x14ac:dyDescent="0.2">
      <c r="A40" s="182" t="s">
        <v>75</v>
      </c>
      <c r="B40" s="183"/>
      <c r="C40" s="183"/>
      <c r="D40" s="183"/>
      <c r="E40" s="184"/>
      <c r="F40" s="47" t="s">
        <v>16</v>
      </c>
    </row>
    <row r="41" spans="1:6" s="2" customFormat="1" ht="18.75" customHeight="1" x14ac:dyDescent="0.2">
      <c r="A41" s="146" t="s">
        <v>111</v>
      </c>
      <c r="B41" s="147"/>
      <c r="C41" s="148"/>
      <c r="D41" s="189" t="s">
        <v>74</v>
      </c>
      <c r="E41" s="190"/>
      <c r="F41" s="191"/>
    </row>
    <row r="42" spans="1:6" s="2" customFormat="1" ht="18.75" customHeight="1" x14ac:dyDescent="0.2">
      <c r="A42" s="185" t="s">
        <v>57</v>
      </c>
      <c r="B42" s="186"/>
      <c r="C42" s="98"/>
      <c r="D42" s="98" t="s">
        <v>63</v>
      </c>
      <c r="E42" s="98" t="s">
        <v>95</v>
      </c>
      <c r="F42" s="57"/>
    </row>
    <row r="43" spans="1:6" s="2" customFormat="1" ht="18.75" customHeight="1" x14ac:dyDescent="0.2">
      <c r="A43" s="60" t="s">
        <v>58</v>
      </c>
      <c r="B43" s="61"/>
      <c r="C43" s="55"/>
      <c r="D43" s="34"/>
      <c r="E43" s="143"/>
      <c r="F43" s="145"/>
    </row>
    <row r="44" spans="1:6" s="2" customFormat="1" ht="18.75" customHeight="1" x14ac:dyDescent="0.2">
      <c r="A44" s="58" t="s">
        <v>59</v>
      </c>
      <c r="B44" s="55"/>
      <c r="C44" s="55"/>
      <c r="D44" s="34"/>
      <c r="E44" s="143"/>
      <c r="F44" s="145"/>
    </row>
    <row r="45" spans="1:6" s="2" customFormat="1" ht="18.75" customHeight="1" x14ac:dyDescent="0.2">
      <c r="A45" s="58" t="s">
        <v>60</v>
      </c>
      <c r="B45" s="55"/>
      <c r="C45" s="55"/>
      <c r="D45" s="34"/>
      <c r="E45" s="143"/>
      <c r="F45" s="145"/>
    </row>
    <row r="46" spans="1:6" s="2" customFormat="1" ht="18.75" customHeight="1" x14ac:dyDescent="0.2">
      <c r="A46" s="58" t="s">
        <v>61</v>
      </c>
      <c r="B46" s="55"/>
      <c r="C46" s="55"/>
      <c r="D46" s="34"/>
      <c r="E46" s="143"/>
      <c r="F46" s="145"/>
    </row>
    <row r="47" spans="1:6" s="2" customFormat="1" ht="18.75" customHeight="1" x14ac:dyDescent="0.2">
      <c r="A47" s="59" t="s">
        <v>62</v>
      </c>
      <c r="B47" s="56"/>
      <c r="C47" s="56"/>
      <c r="D47" s="34"/>
      <c r="E47" s="173"/>
      <c r="F47" s="175"/>
    </row>
    <row r="48" spans="1:6" s="2" customFormat="1" ht="18.75" customHeight="1" x14ac:dyDescent="0.2">
      <c r="A48" s="146" t="s">
        <v>20</v>
      </c>
      <c r="B48" s="147"/>
      <c r="C48" s="147"/>
      <c r="D48" s="151" t="s">
        <v>21</v>
      </c>
      <c r="E48" s="151"/>
      <c r="F48" s="48" t="s">
        <v>95</v>
      </c>
    </row>
    <row r="49" spans="1:6" s="2" customFormat="1" ht="18.75" customHeight="1" x14ac:dyDescent="0.2">
      <c r="A49" s="210" t="s">
        <v>22</v>
      </c>
      <c r="B49" s="211"/>
      <c r="C49" s="211"/>
      <c r="D49" s="158" t="s">
        <v>23</v>
      </c>
      <c r="E49" s="158" t="s">
        <v>24</v>
      </c>
      <c r="F49" s="109"/>
    </row>
    <row r="50" spans="1:6" s="2" customFormat="1" ht="18.75" customHeight="1" x14ac:dyDescent="0.2">
      <c r="A50" s="165" t="s">
        <v>64</v>
      </c>
      <c r="B50" s="155"/>
      <c r="C50" s="155"/>
      <c r="D50" s="157"/>
      <c r="E50" s="157"/>
      <c r="F50" s="110"/>
    </row>
    <row r="51" spans="1:6" s="2" customFormat="1" ht="18.75" customHeight="1" x14ac:dyDescent="0.2">
      <c r="A51" s="159" t="str">
        <f>HYPERLINK("https://www.amatsplanning.org/connecting-communities","Is the project in a Connecting Communities Planning Grant?")</f>
        <v>Is the project in a Connecting Communities Planning Grant?</v>
      </c>
      <c r="B51" s="160"/>
      <c r="C51" s="161"/>
      <c r="D51" s="81" t="s">
        <v>23</v>
      </c>
      <c r="E51" s="81" t="s">
        <v>24</v>
      </c>
      <c r="F51" s="35"/>
    </row>
    <row r="52" spans="1:6" s="2" customFormat="1" ht="18.75" customHeight="1" x14ac:dyDescent="0.2">
      <c r="A52" s="162" t="str">
        <f>HYPERLINK("https://www.amatsplanning.org/sites/default/files/docs/reports/Transportation%20Outlook%202050.pdf","Is the project in Transportation Outlook 2050?")</f>
        <v>Is the project in Transportation Outlook 2050?</v>
      </c>
      <c r="B52" s="163"/>
      <c r="C52" s="164"/>
      <c r="D52" s="82" t="s">
        <v>23</v>
      </c>
      <c r="E52" s="82" t="s">
        <v>24</v>
      </c>
      <c r="F52" s="111"/>
    </row>
    <row r="53" spans="1:6" s="2" customFormat="1" ht="18.75" customHeight="1" x14ac:dyDescent="0.2">
      <c r="A53" s="63" t="s">
        <v>65</v>
      </c>
      <c r="B53" s="62"/>
      <c r="C53" s="62"/>
      <c r="D53" s="151" t="s">
        <v>21</v>
      </c>
      <c r="E53" s="151"/>
      <c r="F53" s="48" t="s">
        <v>95</v>
      </c>
    </row>
    <row r="54" spans="1:6" s="2" customFormat="1" ht="18.75" customHeight="1" x14ac:dyDescent="0.2">
      <c r="A54" s="165" t="s">
        <v>76</v>
      </c>
      <c r="B54" s="155"/>
      <c r="C54" s="155"/>
      <c r="D54" s="80" t="s">
        <v>23</v>
      </c>
      <c r="E54" s="80" t="s">
        <v>24</v>
      </c>
      <c r="F54" s="110"/>
    </row>
    <row r="55" spans="1:6" s="2" customFormat="1" ht="18.75" customHeight="1" x14ac:dyDescent="0.2">
      <c r="A55" s="152" t="s">
        <v>104</v>
      </c>
      <c r="B55" s="153"/>
      <c r="C55" s="153"/>
      <c r="D55" s="156" t="s">
        <v>23</v>
      </c>
      <c r="E55" s="156" t="s">
        <v>24</v>
      </c>
      <c r="F55" s="111"/>
    </row>
    <row r="56" spans="1:6" s="2" customFormat="1" ht="18.75" customHeight="1" x14ac:dyDescent="0.2">
      <c r="A56" s="154" t="str">
        <f>HYPERLINK("https://experience.arcgis.com/experience/83b03b457a0940069e4f13c4add4e59b/page/Bike-and-Pedestrian-Crashes","bike/ped crashes? (provide documentation)")</f>
        <v>bike/ped crashes? (provide documentation)</v>
      </c>
      <c r="B56" s="155"/>
      <c r="C56" s="155"/>
      <c r="D56" s="157"/>
      <c r="E56" s="157"/>
      <c r="F56" s="110"/>
    </row>
    <row r="57" spans="1:6" s="2" customFormat="1" ht="18.75" customHeight="1" x14ac:dyDescent="0.2">
      <c r="A57" s="152" t="s">
        <v>77</v>
      </c>
      <c r="B57" s="153"/>
      <c r="C57" s="153"/>
      <c r="D57" s="156" t="s">
        <v>23</v>
      </c>
      <c r="E57" s="156" t="s">
        <v>24</v>
      </c>
      <c r="F57" s="35"/>
    </row>
    <row r="58" spans="1:6" s="2" customFormat="1" ht="18.75" customHeight="1" x14ac:dyDescent="0.2">
      <c r="A58" s="192" t="s">
        <v>79</v>
      </c>
      <c r="B58" s="193"/>
      <c r="C58" s="193"/>
      <c r="D58" s="212"/>
      <c r="E58" s="212"/>
      <c r="F58" s="35"/>
    </row>
    <row r="59" spans="1:6" s="2" customFormat="1" ht="18.75" customHeight="1" x14ac:dyDescent="0.2">
      <c r="A59" s="214" t="s">
        <v>78</v>
      </c>
      <c r="B59" s="215"/>
      <c r="C59" s="216"/>
      <c r="D59" s="213"/>
      <c r="E59" s="213"/>
      <c r="F59" s="36"/>
    </row>
    <row r="60" spans="1:6" s="2" customFormat="1" ht="18.75" customHeight="1" x14ac:dyDescent="0.2">
      <c r="A60" s="68" t="s">
        <v>42</v>
      </c>
      <c r="B60" s="69"/>
      <c r="C60" s="69"/>
      <c r="D60" s="151" t="s">
        <v>21</v>
      </c>
      <c r="E60" s="151"/>
      <c r="F60" s="48" t="s">
        <v>95</v>
      </c>
    </row>
    <row r="61" spans="1:6" s="2" customFormat="1" ht="18.75" customHeight="1" x14ac:dyDescent="0.2">
      <c r="A61" s="50" t="s">
        <v>70</v>
      </c>
      <c r="B61" s="53"/>
      <c r="C61" s="53"/>
      <c r="D61" s="79" t="s">
        <v>23</v>
      </c>
      <c r="E61" s="79" t="s">
        <v>24</v>
      </c>
      <c r="F61" s="112"/>
    </row>
    <row r="62" spans="1:6" s="2" customFormat="1" ht="18.75" customHeight="1" x14ac:dyDescent="0.2">
      <c r="A62" s="68" t="s">
        <v>71</v>
      </c>
      <c r="B62" s="67"/>
      <c r="C62" s="67"/>
      <c r="D62" s="151" t="s">
        <v>21</v>
      </c>
      <c r="E62" s="151"/>
      <c r="F62" s="48" t="s">
        <v>96</v>
      </c>
    </row>
    <row r="63" spans="1:6" s="2" customFormat="1" ht="18.75" customHeight="1" x14ac:dyDescent="0.2">
      <c r="A63" s="217" t="s">
        <v>105</v>
      </c>
      <c r="B63" s="218"/>
      <c r="C63" s="219"/>
      <c r="D63" s="158" t="s">
        <v>23</v>
      </c>
      <c r="E63" s="158" t="s">
        <v>24</v>
      </c>
      <c r="F63" s="113"/>
    </row>
    <row r="64" spans="1:6" s="2" customFormat="1" ht="18.75" customHeight="1" x14ac:dyDescent="0.2">
      <c r="A64" s="179" t="s">
        <v>106</v>
      </c>
      <c r="B64" s="180"/>
      <c r="C64" s="220"/>
      <c r="D64" s="157"/>
      <c r="E64" s="157"/>
      <c r="F64" s="108"/>
    </row>
    <row r="65" spans="1:10" s="2" customFormat="1" ht="18.75" customHeight="1" x14ac:dyDescent="0.2">
      <c r="A65" s="13" t="s">
        <v>107</v>
      </c>
      <c r="B65" s="54"/>
      <c r="C65" s="54"/>
      <c r="D65" s="81" t="s">
        <v>23</v>
      </c>
      <c r="E65" s="81" t="s">
        <v>24</v>
      </c>
      <c r="F65" s="106"/>
    </row>
    <row r="66" spans="1:10" s="2" customFormat="1" ht="18.75" customHeight="1" x14ac:dyDescent="0.2">
      <c r="A66" s="70" t="s">
        <v>108</v>
      </c>
      <c r="B66" s="71"/>
      <c r="C66" s="71"/>
      <c r="D66" s="88" t="s">
        <v>23</v>
      </c>
      <c r="E66" s="88" t="s">
        <v>24</v>
      </c>
      <c r="F66" s="107"/>
    </row>
    <row r="67" spans="1:10" s="2" customFormat="1" ht="18.75" customHeight="1" x14ac:dyDescent="0.2">
      <c r="A67" s="146" t="s">
        <v>101</v>
      </c>
      <c r="B67" s="147"/>
      <c r="C67" s="147"/>
      <c r="D67" s="147"/>
      <c r="E67" s="148"/>
      <c r="F67" s="47" t="s">
        <v>102</v>
      </c>
    </row>
    <row r="68" spans="1:10" s="2" customFormat="1" ht="18.75" customHeight="1" x14ac:dyDescent="0.2">
      <c r="A68" s="149" t="s">
        <v>103</v>
      </c>
      <c r="B68" s="150"/>
      <c r="C68" s="150"/>
      <c r="D68" s="150"/>
      <c r="E68" s="150"/>
      <c r="F68" s="105"/>
    </row>
    <row r="69" spans="1:10" ht="18.75" customHeight="1" x14ac:dyDescent="0.2">
      <c r="A69" s="139" t="s">
        <v>52</v>
      </c>
      <c r="B69" s="140"/>
      <c r="C69" s="140"/>
      <c r="D69" s="140"/>
      <c r="E69" s="140"/>
      <c r="F69" s="141"/>
    </row>
    <row r="70" spans="1:10" s="2" customFormat="1" ht="18.75" customHeight="1" x14ac:dyDescent="0.2">
      <c r="A70" s="3"/>
      <c r="B70" s="3"/>
      <c r="C70" s="3" t="s">
        <v>28</v>
      </c>
      <c r="D70" s="3" t="s">
        <v>29</v>
      </c>
      <c r="E70" s="4" t="s">
        <v>7</v>
      </c>
      <c r="F70" s="3"/>
    </row>
    <row r="71" spans="1:10" s="2" customFormat="1" ht="18.75" customHeight="1" thickBot="1" x14ac:dyDescent="0.25">
      <c r="A71" s="17" t="s">
        <v>30</v>
      </c>
      <c r="B71" s="17" t="s">
        <v>31</v>
      </c>
      <c r="C71" s="17" t="s">
        <v>32</v>
      </c>
      <c r="D71" s="17" t="s">
        <v>33</v>
      </c>
      <c r="E71" s="18" t="s">
        <v>34</v>
      </c>
      <c r="F71" s="17" t="s">
        <v>35</v>
      </c>
      <c r="J71" s="2" t="s">
        <v>7</v>
      </c>
    </row>
    <row r="72" spans="1:10" s="2" customFormat="1" ht="18.75" customHeight="1" thickTop="1" x14ac:dyDescent="0.2">
      <c r="A72" s="37" t="s">
        <v>36</v>
      </c>
      <c r="B72" s="6"/>
      <c r="C72" s="74" t="s">
        <v>39</v>
      </c>
      <c r="D72" s="118"/>
      <c r="E72" s="19"/>
      <c r="F72" s="75" t="s">
        <v>40</v>
      </c>
    </row>
    <row r="73" spans="1:10" s="2" customFormat="1" ht="18.75" customHeight="1" x14ac:dyDescent="0.2">
      <c r="A73" s="37"/>
      <c r="B73" s="6"/>
      <c r="C73" s="5" t="s">
        <v>37</v>
      </c>
      <c r="D73" s="115"/>
      <c r="E73" s="123"/>
      <c r="F73" s="43" t="s">
        <v>38</v>
      </c>
    </row>
    <row r="74" spans="1:10" s="2" customFormat="1" ht="18.75" customHeight="1" x14ac:dyDescent="0.2">
      <c r="A74" s="37"/>
      <c r="B74" s="6"/>
      <c r="C74" s="5" t="s">
        <v>43</v>
      </c>
      <c r="D74" s="119"/>
      <c r="E74" s="124"/>
      <c r="F74" s="43"/>
    </row>
    <row r="75" spans="1:10" s="2" customFormat="1" ht="18.75" customHeight="1" x14ac:dyDescent="0.2">
      <c r="A75" s="39"/>
      <c r="B75" s="16"/>
      <c r="C75" s="73" t="s">
        <v>41</v>
      </c>
      <c r="D75" s="119"/>
      <c r="E75" s="10"/>
      <c r="F75" s="40"/>
    </row>
    <row r="76" spans="1:10" s="2" customFormat="1" ht="18.75" customHeight="1" x14ac:dyDescent="0.2">
      <c r="A76" s="37" t="s">
        <v>66</v>
      </c>
      <c r="B76" s="6"/>
      <c r="C76" s="77" t="s">
        <v>39</v>
      </c>
      <c r="D76" s="120"/>
      <c r="E76" s="64"/>
      <c r="F76" s="76" t="s">
        <v>40</v>
      </c>
    </row>
    <row r="77" spans="1:10" s="2" customFormat="1" ht="18.75" customHeight="1" x14ac:dyDescent="0.2">
      <c r="A77" s="37"/>
      <c r="B77" s="6"/>
      <c r="C77" s="78" t="s">
        <v>37</v>
      </c>
      <c r="D77" s="115"/>
      <c r="E77" s="123"/>
      <c r="F77" s="43" t="s">
        <v>38</v>
      </c>
    </row>
    <row r="78" spans="1:10" s="2" customFormat="1" ht="18.75" customHeight="1" x14ac:dyDescent="0.2">
      <c r="A78" s="37"/>
      <c r="B78" s="6"/>
      <c r="C78" s="52" t="s">
        <v>43</v>
      </c>
      <c r="D78" s="119"/>
      <c r="E78" s="124"/>
      <c r="F78" s="43"/>
    </row>
    <row r="79" spans="1:10" s="2" customFormat="1" ht="18.75" customHeight="1" x14ac:dyDescent="0.2">
      <c r="A79" s="39"/>
      <c r="B79" s="16"/>
      <c r="C79" s="20" t="s">
        <v>73</v>
      </c>
      <c r="D79" s="119"/>
      <c r="E79" s="10"/>
      <c r="F79" s="40"/>
    </row>
    <row r="80" spans="1:10" s="2" customFormat="1" ht="18.75" customHeight="1" x14ac:dyDescent="0.2">
      <c r="A80" s="41" t="s">
        <v>42</v>
      </c>
      <c r="B80" s="6"/>
      <c r="C80" s="7" t="s">
        <v>39</v>
      </c>
      <c r="D80" s="114"/>
      <c r="E80" s="11"/>
      <c r="F80" s="76" t="s">
        <v>40</v>
      </c>
    </row>
    <row r="81" spans="1:11" s="2" customFormat="1" ht="18.75" customHeight="1" x14ac:dyDescent="0.2">
      <c r="A81" s="42"/>
      <c r="B81" s="6"/>
      <c r="C81" s="5" t="s">
        <v>37</v>
      </c>
      <c r="D81" s="115"/>
      <c r="E81" s="9"/>
      <c r="F81" s="43" t="s">
        <v>38</v>
      </c>
      <c r="K81" s="2" t="s">
        <v>7</v>
      </c>
    </row>
    <row r="82" spans="1:11" s="2" customFormat="1" ht="18.75" customHeight="1" x14ac:dyDescent="0.2">
      <c r="A82" s="42"/>
      <c r="B82" s="6"/>
      <c r="C82" s="5" t="s">
        <v>43</v>
      </c>
      <c r="D82" s="116"/>
      <c r="E82" s="9"/>
      <c r="F82" s="43"/>
    </row>
    <row r="83" spans="1:11" s="2" customFormat="1" ht="18.75" customHeight="1" x14ac:dyDescent="0.2">
      <c r="A83" s="42"/>
      <c r="B83" s="6"/>
      <c r="C83" s="5" t="s">
        <v>43</v>
      </c>
      <c r="D83" s="117"/>
      <c r="E83" s="9"/>
      <c r="F83" s="43"/>
    </row>
    <row r="84" spans="1:11" s="2" customFormat="1" ht="18.75" customHeight="1" x14ac:dyDescent="0.2">
      <c r="A84" s="39"/>
      <c r="B84" s="16"/>
      <c r="C84" s="15" t="s">
        <v>44</v>
      </c>
      <c r="D84" s="121"/>
      <c r="E84" s="10"/>
      <c r="F84" s="44"/>
    </row>
    <row r="85" spans="1:11" s="2" customFormat="1" ht="18.75" customHeight="1" x14ac:dyDescent="0.2">
      <c r="A85" s="41" t="s">
        <v>45</v>
      </c>
      <c r="B85" s="6"/>
      <c r="C85" s="7" t="s">
        <v>39</v>
      </c>
      <c r="D85" s="114"/>
      <c r="E85" s="11"/>
      <c r="F85" s="43" t="s">
        <v>40</v>
      </c>
    </row>
    <row r="86" spans="1:11" s="2" customFormat="1" ht="18.75" customHeight="1" x14ac:dyDescent="0.2">
      <c r="A86" s="142" t="s">
        <v>46</v>
      </c>
      <c r="B86" s="6"/>
      <c r="C86" s="5" t="s">
        <v>54</v>
      </c>
      <c r="D86" s="115"/>
      <c r="E86" s="9"/>
      <c r="F86" s="43" t="s">
        <v>56</v>
      </c>
    </row>
    <row r="87" spans="1:11" s="2" customFormat="1" ht="18.75" customHeight="1" x14ac:dyDescent="0.2">
      <c r="A87" s="142"/>
      <c r="B87" s="6" t="s">
        <v>7</v>
      </c>
      <c r="C87" s="5" t="s">
        <v>37</v>
      </c>
      <c r="D87" s="115"/>
      <c r="E87" s="9"/>
      <c r="F87" s="38" t="s">
        <v>55</v>
      </c>
    </row>
    <row r="88" spans="1:11" s="2" customFormat="1" ht="18.75" customHeight="1" x14ac:dyDescent="0.2">
      <c r="A88" s="84"/>
      <c r="B88" s="6"/>
      <c r="C88" s="5" t="s">
        <v>43</v>
      </c>
      <c r="D88" s="116"/>
      <c r="E88" s="9"/>
      <c r="F88" s="38"/>
    </row>
    <row r="89" spans="1:11" s="2" customFormat="1" ht="18.75" customHeight="1" x14ac:dyDescent="0.2">
      <c r="A89" s="42"/>
      <c r="B89" s="6"/>
      <c r="C89" s="5" t="s">
        <v>43</v>
      </c>
      <c r="D89" s="117" t="s">
        <v>7</v>
      </c>
      <c r="E89" s="9"/>
      <c r="F89" s="38"/>
    </row>
    <row r="90" spans="1:11" s="2" customFormat="1" ht="18.75" customHeight="1" x14ac:dyDescent="0.2">
      <c r="A90" s="39"/>
      <c r="B90" s="14"/>
      <c r="C90" s="15" t="s">
        <v>47</v>
      </c>
      <c r="D90" s="121"/>
      <c r="E90" s="10"/>
      <c r="F90" s="44"/>
    </row>
    <row r="91" spans="1:11" s="2" customFormat="1" ht="18.75" customHeight="1" x14ac:dyDescent="0.2">
      <c r="A91" s="45"/>
      <c r="B91" s="24" t="s">
        <v>7</v>
      </c>
      <c r="C91" s="25" t="s">
        <v>48</v>
      </c>
      <c r="D91" s="122" t="s">
        <v>7</v>
      </c>
      <c r="E91" s="26"/>
      <c r="F91" s="46"/>
    </row>
    <row r="92" spans="1:11" s="2" customFormat="1" ht="18.75" customHeight="1" x14ac:dyDescent="0.2">
      <c r="A92" s="134" t="s">
        <v>98</v>
      </c>
      <c r="B92" s="135"/>
      <c r="C92" s="135"/>
      <c r="D92" s="135"/>
      <c r="E92" s="135"/>
      <c r="F92" s="136"/>
    </row>
    <row r="93" spans="1:11" s="2" customFormat="1" ht="18.75" customHeight="1" x14ac:dyDescent="0.2">
      <c r="A93" s="139" t="s">
        <v>25</v>
      </c>
      <c r="B93" s="140"/>
      <c r="C93" s="140"/>
      <c r="D93" s="140"/>
      <c r="E93" s="140"/>
      <c r="F93" s="141"/>
    </row>
    <row r="94" spans="1:11" s="2" customFormat="1" ht="18.75" customHeight="1" x14ac:dyDescent="0.2">
      <c r="A94" s="137" t="s">
        <v>94</v>
      </c>
      <c r="B94" s="138"/>
      <c r="C94" s="138"/>
      <c r="D94" s="103" t="s">
        <v>26</v>
      </c>
      <c r="E94" s="103" t="s">
        <v>27</v>
      </c>
      <c r="F94" s="104" t="s">
        <v>97</v>
      </c>
    </row>
    <row r="95" spans="1:11" s="2" customFormat="1" ht="18.75" customHeight="1" x14ac:dyDescent="0.2">
      <c r="A95" s="194" t="s">
        <v>80</v>
      </c>
      <c r="B95" s="195"/>
      <c r="C95" s="195"/>
      <c r="D95" s="5"/>
      <c r="E95" s="5"/>
      <c r="F95" s="35"/>
    </row>
    <row r="96" spans="1:11" s="2" customFormat="1" ht="18.75" customHeight="1" x14ac:dyDescent="0.2">
      <c r="A96" s="143" t="s">
        <v>81</v>
      </c>
      <c r="B96" s="144"/>
      <c r="C96" s="196"/>
      <c r="D96" s="5"/>
      <c r="E96" s="5"/>
      <c r="F96" s="35"/>
    </row>
    <row r="97" spans="1:9" s="2" customFormat="1" ht="18.75" customHeight="1" x14ac:dyDescent="0.2">
      <c r="A97" s="194" t="s">
        <v>82</v>
      </c>
      <c r="B97" s="195"/>
      <c r="C97" s="195"/>
      <c r="D97" s="5"/>
      <c r="E97" s="5"/>
      <c r="F97" s="35"/>
    </row>
    <row r="98" spans="1:9" s="2" customFormat="1" ht="18.75" customHeight="1" x14ac:dyDescent="0.2">
      <c r="A98" s="194" t="s">
        <v>83</v>
      </c>
      <c r="B98" s="195"/>
      <c r="C98" s="195"/>
      <c r="D98" s="5"/>
      <c r="E98" s="5"/>
      <c r="F98" s="35"/>
    </row>
    <row r="99" spans="1:9" s="2" customFormat="1" ht="18.75" customHeight="1" x14ac:dyDescent="0.2">
      <c r="A99" s="194" t="s">
        <v>68</v>
      </c>
      <c r="B99" s="195"/>
      <c r="C99" s="195"/>
      <c r="D99" s="5"/>
      <c r="E99" s="5"/>
      <c r="F99" s="35"/>
    </row>
    <row r="100" spans="1:9" s="2" customFormat="1" ht="18.75" customHeight="1" x14ac:dyDescent="0.2">
      <c r="A100" s="143" t="s">
        <v>67</v>
      </c>
      <c r="B100" s="144"/>
      <c r="C100" s="196"/>
      <c r="D100" s="5"/>
      <c r="E100" s="5"/>
      <c r="F100" s="35"/>
    </row>
    <row r="101" spans="1:9" s="2" customFormat="1" ht="18.75" customHeight="1" x14ac:dyDescent="0.2">
      <c r="A101" s="194" t="s">
        <v>84</v>
      </c>
      <c r="B101" s="195"/>
      <c r="C101" s="195"/>
      <c r="D101" s="5"/>
      <c r="E101" s="5"/>
      <c r="F101" s="35"/>
    </row>
    <row r="102" spans="1:9" s="2" customFormat="1" ht="18.75" customHeight="1" x14ac:dyDescent="0.2">
      <c r="A102" s="187" t="s">
        <v>85</v>
      </c>
      <c r="B102" s="188"/>
      <c r="C102" s="188"/>
      <c r="D102" s="8"/>
      <c r="E102" s="8"/>
      <c r="F102" s="36"/>
    </row>
    <row r="103" spans="1:9" s="2" customFormat="1" ht="14.25" x14ac:dyDescent="0.2">
      <c r="A103" s="83"/>
      <c r="B103" s="99"/>
      <c r="C103" s="99"/>
      <c r="F103" s="89"/>
    </row>
    <row r="104" spans="1:9" s="2" customFormat="1" ht="15" x14ac:dyDescent="0.2">
      <c r="A104" s="90" t="s">
        <v>86</v>
      </c>
      <c r="B104"/>
      <c r="C104" s="100"/>
      <c r="D104" s="100"/>
      <c r="E104" s="100"/>
      <c r="F104" s="91"/>
    </row>
    <row r="105" spans="1:9" s="2" customFormat="1" ht="14.25" x14ac:dyDescent="0.2">
      <c r="A105" s="83" t="s">
        <v>87</v>
      </c>
      <c r="F105" s="89"/>
    </row>
    <row r="106" spans="1:9" s="2" customFormat="1" ht="14.25" x14ac:dyDescent="0.2">
      <c r="A106" s="83" t="s">
        <v>88</v>
      </c>
      <c r="F106" s="89"/>
    </row>
    <row r="107" spans="1:9" s="2" customFormat="1" ht="14.25" x14ac:dyDescent="0.2">
      <c r="A107" s="83" t="s">
        <v>89</v>
      </c>
      <c r="B107" s="101"/>
      <c r="C107" s="101"/>
      <c r="D107" s="101"/>
      <c r="E107" s="101"/>
      <c r="F107" s="92"/>
    </row>
    <row r="108" spans="1:9" s="2" customFormat="1" ht="14.25" x14ac:dyDescent="0.2">
      <c r="A108" s="93" t="s">
        <v>90</v>
      </c>
      <c r="B108" s="101"/>
      <c r="C108" s="101"/>
      <c r="D108" s="101"/>
      <c r="E108" s="101"/>
      <c r="F108" s="92"/>
    </row>
    <row r="109" spans="1:9" s="2" customFormat="1" ht="14.25" x14ac:dyDescent="0.2">
      <c r="A109" s="93"/>
      <c r="B109" s="101"/>
      <c r="C109" s="101"/>
      <c r="D109" s="101"/>
      <c r="E109" s="101"/>
      <c r="F109" s="92"/>
    </row>
    <row r="110" spans="1:9" s="2" customFormat="1" ht="15" x14ac:dyDescent="0.2">
      <c r="A110" s="94" t="s">
        <v>91</v>
      </c>
      <c r="B110" s="102"/>
      <c r="C110" s="102"/>
      <c r="D110" s="102"/>
      <c r="E110" s="102"/>
      <c r="F110" s="95"/>
      <c r="I110" s="72"/>
    </row>
    <row r="111" spans="1:9" s="2" customFormat="1" ht="15" x14ac:dyDescent="0.2">
      <c r="A111" s="83" t="s">
        <v>92</v>
      </c>
      <c r="B111" s="102"/>
      <c r="C111" s="102"/>
      <c r="D111" s="102"/>
      <c r="E111" s="102"/>
      <c r="F111" s="95"/>
    </row>
    <row r="112" spans="1:9" s="2" customFormat="1" ht="15" x14ac:dyDescent="0.2">
      <c r="A112" s="83" t="s">
        <v>99</v>
      </c>
      <c r="B112" s="102"/>
      <c r="C112" s="102"/>
      <c r="D112" s="102"/>
      <c r="E112" s="102"/>
      <c r="F112" s="95"/>
    </row>
    <row r="113" spans="1:6" s="2" customFormat="1" ht="15" x14ac:dyDescent="0.2">
      <c r="A113" s="83" t="s">
        <v>93</v>
      </c>
      <c r="B113" s="102"/>
      <c r="C113" s="102"/>
      <c r="D113" s="102"/>
      <c r="E113" s="102"/>
      <c r="F113" s="95"/>
    </row>
    <row r="114" spans="1:6" s="2" customFormat="1" ht="15" x14ac:dyDescent="0.2">
      <c r="A114" s="85"/>
      <c r="B114" s="86"/>
      <c r="C114" s="86"/>
      <c r="D114" s="86"/>
      <c r="E114" s="86"/>
      <c r="F114" s="87"/>
    </row>
    <row r="115" spans="1:6" ht="18.75" customHeight="1" x14ac:dyDescent="0.2">
      <c r="A115" s="176" t="s">
        <v>49</v>
      </c>
      <c r="B115" s="177"/>
      <c r="C115" s="177"/>
      <c r="D115" s="177"/>
      <c r="E115" s="177"/>
      <c r="F115" s="178"/>
    </row>
    <row r="116" spans="1:6" s="2" customFormat="1" ht="18.75" customHeight="1" x14ac:dyDescent="0.2">
      <c r="A116" s="143"/>
      <c r="B116" s="144"/>
      <c r="C116" s="144"/>
      <c r="D116" s="144"/>
      <c r="E116" s="144"/>
      <c r="F116" s="145"/>
    </row>
    <row r="117" spans="1:6" ht="18.75" customHeight="1" x14ac:dyDescent="0.2">
      <c r="A117" s="143"/>
      <c r="B117" s="144"/>
      <c r="C117" s="144"/>
      <c r="D117" s="144"/>
      <c r="E117" s="144"/>
      <c r="F117" s="145"/>
    </row>
    <row r="118" spans="1:6" ht="18.75" customHeight="1" x14ac:dyDescent="0.2">
      <c r="A118" s="143"/>
      <c r="B118" s="144"/>
      <c r="C118" s="144"/>
      <c r="D118" s="144"/>
      <c r="E118" s="144"/>
      <c r="F118" s="145"/>
    </row>
    <row r="119" spans="1:6" ht="18.75" customHeight="1" x14ac:dyDescent="0.2">
      <c r="A119" s="143"/>
      <c r="B119" s="144"/>
      <c r="C119" s="144"/>
      <c r="D119" s="144"/>
      <c r="E119" s="144"/>
      <c r="F119" s="145"/>
    </row>
    <row r="120" spans="1:6" ht="18.75" customHeight="1" x14ac:dyDescent="0.2">
      <c r="A120" s="143"/>
      <c r="B120" s="144"/>
      <c r="C120" s="144"/>
      <c r="D120" s="144"/>
      <c r="E120" s="144"/>
      <c r="F120" s="145"/>
    </row>
    <row r="121" spans="1:6" ht="18.75" customHeight="1" x14ac:dyDescent="0.2">
      <c r="A121" s="143"/>
      <c r="B121" s="144"/>
      <c r="C121" s="144"/>
      <c r="D121" s="144"/>
      <c r="E121" s="144"/>
      <c r="F121" s="145"/>
    </row>
    <row r="122" spans="1:6" ht="18.75" customHeight="1" x14ac:dyDescent="0.2">
      <c r="A122" s="143"/>
      <c r="B122" s="144"/>
      <c r="C122" s="144"/>
      <c r="D122" s="144"/>
      <c r="E122" s="144"/>
      <c r="F122" s="145"/>
    </row>
    <row r="123" spans="1:6" ht="18.75" customHeight="1" x14ac:dyDescent="0.2">
      <c r="A123" s="143"/>
      <c r="B123" s="144"/>
      <c r="C123" s="144"/>
      <c r="D123" s="144"/>
      <c r="E123" s="144"/>
      <c r="F123" s="145"/>
    </row>
    <row r="124" spans="1:6" ht="18.75" customHeight="1" x14ac:dyDescent="0.2">
      <c r="A124" s="173" t="s">
        <v>7</v>
      </c>
      <c r="B124" s="174"/>
      <c r="C124" s="174"/>
      <c r="D124" s="174"/>
      <c r="E124" s="174"/>
      <c r="F124" s="175"/>
    </row>
    <row r="125" spans="1:6" ht="20.100000000000001" customHeight="1" x14ac:dyDescent="0.2">
      <c r="A125" s="197"/>
      <c r="B125" s="197"/>
      <c r="C125" s="197"/>
      <c r="D125" s="197"/>
      <c r="E125" s="197"/>
      <c r="F125" s="197"/>
    </row>
    <row r="126" spans="1:6" ht="20.100000000000001" customHeight="1" x14ac:dyDescent="0.2"/>
    <row r="127" spans="1:6" ht="20.100000000000001" customHeight="1" x14ac:dyDescent="0.2"/>
    <row r="128" spans="1:6" ht="20.100000000000001" customHeight="1" x14ac:dyDescent="0.2"/>
  </sheetData>
  <mergeCells count="99">
    <mergeCell ref="E45:F45"/>
    <mergeCell ref="A23:E23"/>
    <mergeCell ref="A11:C11"/>
    <mergeCell ref="A12:C12"/>
    <mergeCell ref="A13:C13"/>
    <mergeCell ref="A16:C16"/>
    <mergeCell ref="E11:F11"/>
    <mergeCell ref="E12:F12"/>
    <mergeCell ref="E13:F13"/>
    <mergeCell ref="E15:F15"/>
    <mergeCell ref="B15:C15"/>
    <mergeCell ref="D14:F14"/>
    <mergeCell ref="E16:F16"/>
    <mergeCell ref="B14:C14"/>
    <mergeCell ref="B17:F17"/>
    <mergeCell ref="A18:F18"/>
    <mergeCell ref="E63:E64"/>
    <mergeCell ref="A49:C49"/>
    <mergeCell ref="E57:E59"/>
    <mergeCell ref="D57:D59"/>
    <mergeCell ref="A59:C59"/>
    <mergeCell ref="A63:C63"/>
    <mergeCell ref="A64:C64"/>
    <mergeCell ref="D53:E53"/>
    <mergeCell ref="A100:C100"/>
    <mergeCell ref="A3:F3"/>
    <mergeCell ref="A1:F1"/>
    <mergeCell ref="A4:F4"/>
    <mergeCell ref="A69:F69"/>
    <mergeCell ref="A2:F2"/>
    <mergeCell ref="B19:F19"/>
    <mergeCell ref="A20:F20"/>
    <mergeCell ref="A38:F38"/>
    <mergeCell ref="A27:F27"/>
    <mergeCell ref="A28:F28"/>
    <mergeCell ref="A29:F29"/>
    <mergeCell ref="A30:F30"/>
    <mergeCell ref="A31:F31"/>
    <mergeCell ref="D63:D64"/>
    <mergeCell ref="A39:F39"/>
    <mergeCell ref="A125:F125"/>
    <mergeCell ref="A115:F115"/>
    <mergeCell ref="A123:F123"/>
    <mergeCell ref="A124:F124"/>
    <mergeCell ref="A122:F122"/>
    <mergeCell ref="A117:F117"/>
    <mergeCell ref="A118:F118"/>
    <mergeCell ref="A119:F119"/>
    <mergeCell ref="A120:F120"/>
    <mergeCell ref="A121:F121"/>
    <mergeCell ref="A116:F116"/>
    <mergeCell ref="A102:C102"/>
    <mergeCell ref="A48:C48"/>
    <mergeCell ref="D60:E60"/>
    <mergeCell ref="D62:E62"/>
    <mergeCell ref="A35:F35"/>
    <mergeCell ref="A41:C41"/>
    <mergeCell ref="D41:F41"/>
    <mergeCell ref="A57:C57"/>
    <mergeCell ref="A58:C58"/>
    <mergeCell ref="A101:C101"/>
    <mergeCell ref="A95:C95"/>
    <mergeCell ref="D55:D56"/>
    <mergeCell ref="A96:C96"/>
    <mergeCell ref="A97:C97"/>
    <mergeCell ref="A98:C98"/>
    <mergeCell ref="A99:C99"/>
    <mergeCell ref="A24:F24"/>
    <mergeCell ref="A26:F26"/>
    <mergeCell ref="A50:C50"/>
    <mergeCell ref="B21:F21"/>
    <mergeCell ref="A22:F22"/>
    <mergeCell ref="B25:F25"/>
    <mergeCell ref="E44:F44"/>
    <mergeCell ref="E43:F43"/>
    <mergeCell ref="A32:F32"/>
    <mergeCell ref="A33:F33"/>
    <mergeCell ref="A34:F34"/>
    <mergeCell ref="A40:E40"/>
    <mergeCell ref="A37:F37"/>
    <mergeCell ref="A42:B42"/>
    <mergeCell ref="E47:F47"/>
    <mergeCell ref="E46:F46"/>
    <mergeCell ref="A92:F92"/>
    <mergeCell ref="A94:C94"/>
    <mergeCell ref="A93:F93"/>
    <mergeCell ref="A86:A87"/>
    <mergeCell ref="A36:F36"/>
    <mergeCell ref="A67:E67"/>
    <mergeCell ref="A68:E68"/>
    <mergeCell ref="D48:E48"/>
    <mergeCell ref="A55:C55"/>
    <mergeCell ref="A56:C56"/>
    <mergeCell ref="E55:E56"/>
    <mergeCell ref="D49:D50"/>
    <mergeCell ref="E49:E50"/>
    <mergeCell ref="A51:C51"/>
    <mergeCell ref="A52:C52"/>
    <mergeCell ref="A54:C54"/>
  </mergeCells>
  <phoneticPr fontId="0" type="noConversion"/>
  <hyperlinks>
    <hyperlink ref="A52" r:id="rId1" display="https://www.amatsplanning.org/sites/default/files/docs/reports/Transportation Outlook 2050.pdf" xr:uid="{7B3AB138-879D-49C7-A3DF-02F3FF83BCFD}"/>
  </hyperlinks>
  <printOptions horizontalCentered="1"/>
  <pageMargins left="0" right="0" top="0.5" bottom="0.5" header="0" footer="0"/>
  <pageSetup scale="85" fitToHeight="0" orientation="portrait" horizontalDpi="1200" verticalDpi="1200" r:id="rId2"/>
  <headerFooter alignWithMargins="0">
    <oddFooter>Page &amp;P of &amp;N</oddFooter>
  </headerFooter>
  <rowBreaks count="1" manualBreakCount="1">
    <brk id="92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6DB39-C929-4565-9BAE-DE7983327071}">
  <dimension ref="A1:F9"/>
  <sheetViews>
    <sheetView workbookViewId="0">
      <selection activeCell="B2" sqref="B2"/>
    </sheetView>
  </sheetViews>
  <sheetFormatPr defaultRowHeight="25.5" customHeight="1" x14ac:dyDescent="0.4"/>
  <cols>
    <col min="1" max="4" width="13.7109375" style="126" customWidth="1"/>
    <col min="5" max="5" width="9.140625" style="126"/>
    <col min="6" max="6" width="46" style="126" bestFit="1" customWidth="1"/>
    <col min="7" max="16384" width="9.140625" style="126"/>
  </cols>
  <sheetData>
    <row r="1" spans="1:6" ht="25.5" customHeight="1" x14ac:dyDescent="0.4">
      <c r="A1" s="125" t="s">
        <v>112</v>
      </c>
      <c r="B1" s="125" t="s">
        <v>113</v>
      </c>
      <c r="C1" s="125" t="s">
        <v>114</v>
      </c>
      <c r="D1" s="126" t="s">
        <v>115</v>
      </c>
    </row>
    <row r="2" spans="1:6" ht="25.5" customHeight="1" x14ac:dyDescent="0.4">
      <c r="A2" s="125">
        <v>1</v>
      </c>
      <c r="B2" s="240"/>
      <c r="C2" s="241"/>
      <c r="D2" s="126">
        <f>B2*C2</f>
        <v>0</v>
      </c>
      <c r="F2" s="127" t="s">
        <v>116</v>
      </c>
    </row>
    <row r="3" spans="1:6" ht="25.5" customHeight="1" x14ac:dyDescent="0.4">
      <c r="A3" s="125">
        <v>2</v>
      </c>
      <c r="B3" s="240"/>
      <c r="C3" s="241"/>
      <c r="D3" s="126">
        <f>B3*C3</f>
        <v>0</v>
      </c>
      <c r="F3" s="126" t="s">
        <v>117</v>
      </c>
    </row>
    <row r="4" spans="1:6" ht="25.5" customHeight="1" x14ac:dyDescent="0.4">
      <c r="A4" s="125">
        <v>3</v>
      </c>
      <c r="B4" s="240"/>
      <c r="C4" s="241"/>
      <c r="D4" s="126">
        <f>B4*C4</f>
        <v>0</v>
      </c>
    </row>
    <row r="5" spans="1:6" ht="25.5" customHeight="1" x14ac:dyDescent="0.4">
      <c r="A5" s="125">
        <v>4</v>
      </c>
      <c r="B5" s="240"/>
      <c r="C5" s="241"/>
      <c r="D5" s="126">
        <f>B5*C5</f>
        <v>0</v>
      </c>
    </row>
    <row r="6" spans="1:6" ht="25.5" customHeight="1" x14ac:dyDescent="0.4">
      <c r="A6" s="125">
        <v>5</v>
      </c>
      <c r="B6" s="240"/>
      <c r="C6" s="241"/>
      <c r="D6" s="126">
        <f>B6*C6</f>
        <v>0</v>
      </c>
    </row>
    <row r="7" spans="1:6" ht="25.5" customHeight="1" x14ac:dyDescent="0.4">
      <c r="C7" s="128">
        <f>SUM(C2:C6)</f>
        <v>0</v>
      </c>
      <c r="D7" s="126">
        <f>SUM(D2:D6)</f>
        <v>0</v>
      </c>
    </row>
    <row r="9" spans="1:6" ht="25.5" customHeight="1" x14ac:dyDescent="0.4">
      <c r="A9" s="239" t="s">
        <v>118</v>
      </c>
      <c r="B9" s="239"/>
      <c r="C9" s="129" t="e">
        <f>D7/C7</f>
        <v>#DIV/0!</v>
      </c>
    </row>
  </sheetData>
  <sheetProtection algorithmName="SHA-512" hashValue="Q4ZV8N3AJeKKJS3J/I9jUNZc9Mp2nUUjEWrJsdwIDNt3vllVqIgHnX6FrYylos8lRv9n62vXRh9CVbfYQ3WM6w==" saltValue="b4J9taPNXD6lNfmu2uigGg==" spinCount="100000" sheet="1" objects="1" scenarios="1"/>
  <mergeCells count="1">
    <mergeCell ref="A9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B0FD6-ADF3-4EA4-BC8D-36C8F36DDDB5}">
  <dimension ref="A1:F9"/>
  <sheetViews>
    <sheetView workbookViewId="0">
      <selection activeCell="D8" sqref="D8"/>
    </sheetView>
  </sheetViews>
  <sheetFormatPr defaultColWidth="9.28515625" defaultRowHeight="18.75" x14ac:dyDescent="0.4"/>
  <cols>
    <col min="1" max="4" width="13.7109375" style="126" customWidth="1"/>
    <col min="5" max="5" width="9.28515625" style="126"/>
    <col min="6" max="6" width="46" style="126" bestFit="1" customWidth="1"/>
    <col min="7" max="16384" width="9.28515625" style="126"/>
  </cols>
  <sheetData>
    <row r="1" spans="1:6" ht="25.5" customHeight="1" x14ac:dyDescent="0.4">
      <c r="A1" s="125" t="s">
        <v>112</v>
      </c>
      <c r="B1" s="125" t="s">
        <v>120</v>
      </c>
      <c r="C1" s="125" t="s">
        <v>114</v>
      </c>
      <c r="D1" s="126" t="s">
        <v>115</v>
      </c>
    </row>
    <row r="2" spans="1:6" ht="25.5" customHeight="1" x14ac:dyDescent="0.4">
      <c r="A2" s="125">
        <v>1</v>
      </c>
      <c r="B2" s="240"/>
      <c r="C2" s="241"/>
      <c r="D2" s="126">
        <f>B2*C2</f>
        <v>0</v>
      </c>
      <c r="F2" s="127" t="s">
        <v>116</v>
      </c>
    </row>
    <row r="3" spans="1:6" ht="25.5" customHeight="1" x14ac:dyDescent="0.4">
      <c r="A3" s="125">
        <v>2</v>
      </c>
      <c r="B3" s="240"/>
      <c r="C3" s="241"/>
      <c r="D3" s="126">
        <f>B3*C3</f>
        <v>0</v>
      </c>
      <c r="F3" s="126" t="s">
        <v>117</v>
      </c>
    </row>
    <row r="4" spans="1:6" ht="25.5" customHeight="1" x14ac:dyDescent="0.4">
      <c r="A4" s="125">
        <v>3</v>
      </c>
      <c r="B4" s="240"/>
      <c r="C4" s="241"/>
      <c r="D4" s="126">
        <f>B4*C4</f>
        <v>0</v>
      </c>
    </row>
    <row r="5" spans="1:6" ht="25.5" customHeight="1" x14ac:dyDescent="0.4">
      <c r="A5" s="125">
        <v>4</v>
      </c>
      <c r="B5" s="240"/>
      <c r="C5" s="241"/>
      <c r="D5" s="126">
        <f>B5*C5</f>
        <v>0</v>
      </c>
    </row>
    <row r="6" spans="1:6" ht="25.5" customHeight="1" x14ac:dyDescent="0.4">
      <c r="A6" s="125">
        <v>5</v>
      </c>
      <c r="B6" s="240"/>
      <c r="C6" s="241"/>
      <c r="D6" s="126">
        <f>B6*C6</f>
        <v>0</v>
      </c>
    </row>
    <row r="7" spans="1:6" ht="25.5" customHeight="1" x14ac:dyDescent="0.4">
      <c r="C7" s="128">
        <f>SUM(C2:C6)</f>
        <v>0</v>
      </c>
      <c r="D7" s="126">
        <f>SUM(D2:D6)</f>
        <v>0</v>
      </c>
    </row>
    <row r="8" spans="1:6" ht="25.5" customHeight="1" x14ac:dyDescent="0.4"/>
    <row r="9" spans="1:6" ht="25.5" customHeight="1" x14ac:dyDescent="0.4">
      <c r="A9" s="239" t="s">
        <v>119</v>
      </c>
      <c r="B9" s="239"/>
      <c r="C9" s="129" t="e">
        <f>D7/C7</f>
        <v>#DIV/0!</v>
      </c>
    </row>
  </sheetData>
  <sheetProtection algorithmName="SHA-512" hashValue="1XnBXJYNPklUGXSgqhriruBWd00X1rnsGrIM5WRpg4crdreQyk2jEBZuWnd370PL9pp0raFdzFvvGc9ju0zx1w==" saltValue="cw26Tp5W2OrfQpDBT41AEA==" spinCount="100000" sheet="1" objects="1" scenarios="1"/>
  <mergeCells count="1">
    <mergeCell ref="A9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5E22-85B3-4C3F-8CB5-0F003B5E4A87}">
  <dimension ref="A2:F7"/>
  <sheetViews>
    <sheetView workbookViewId="0">
      <selection activeCell="E11" sqref="E11"/>
    </sheetView>
  </sheetViews>
  <sheetFormatPr defaultRowHeight="25.5" customHeight="1" x14ac:dyDescent="0.4"/>
  <cols>
    <col min="1" max="1" width="14.140625" style="126" bestFit="1" customWidth="1"/>
    <col min="2" max="2" width="21.28515625" style="126" bestFit="1" customWidth="1"/>
    <col min="3" max="3" width="3.7109375" style="126" customWidth="1"/>
    <col min="4" max="4" width="21.42578125" style="126" bestFit="1" customWidth="1"/>
    <col min="5" max="5" width="21.7109375" style="126" bestFit="1" customWidth="1"/>
    <col min="6" max="6" width="25.5703125" style="126" bestFit="1" customWidth="1"/>
    <col min="7" max="7" width="12.28515625" style="126" bestFit="1" customWidth="1"/>
    <col min="8" max="16384" width="9.140625" style="126"/>
  </cols>
  <sheetData>
    <row r="2" spans="1:6" ht="25.5" customHeight="1" x14ac:dyDescent="0.4">
      <c r="A2" s="126" t="s">
        <v>121</v>
      </c>
      <c r="D2" s="242"/>
      <c r="F2" s="127" t="s">
        <v>116</v>
      </c>
    </row>
    <row r="3" spans="1:6" ht="15" customHeight="1" x14ac:dyDescent="0.4">
      <c r="A3" s="125"/>
      <c r="B3" s="125"/>
      <c r="C3" s="125"/>
      <c r="D3" s="130"/>
    </row>
    <row r="4" spans="1:6" ht="25.5" customHeight="1" x14ac:dyDescent="0.4">
      <c r="A4" s="131" t="s">
        <v>124</v>
      </c>
    </row>
    <row r="5" spans="1:6" ht="25.5" customHeight="1" x14ac:dyDescent="0.4">
      <c r="A5" s="132" t="s">
        <v>125</v>
      </c>
      <c r="B5" s="133">
        <f>IF(D2&gt;1250000,1000000,D2*0.8)</f>
        <v>0</v>
      </c>
    </row>
    <row r="6" spans="1:6" ht="25.5" customHeight="1" x14ac:dyDescent="0.4">
      <c r="A6" s="132" t="s">
        <v>122</v>
      </c>
      <c r="B6" s="133">
        <f>IF(D2&gt;1000000,100000,D2*0.1)</f>
        <v>0</v>
      </c>
    </row>
    <row r="7" spans="1:6" ht="25.5" customHeight="1" x14ac:dyDescent="0.4">
      <c r="A7" s="132" t="s">
        <v>123</v>
      </c>
      <c r="B7" s="130">
        <f>D2-B5-B6</f>
        <v>0</v>
      </c>
    </row>
  </sheetData>
  <sheetProtection algorithmName="SHA-512" hashValue="rzSC0BwwpNjkgkergv5xAfMLTL2UFzueZaBgAZP7cH4bUlXk8p+DE6zYRak2+VM/jIU7oc0eQUzUNIFDtU4sYQ==" saltValue="ODxJ0zoKGDQ8+qXkT1ROl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b12df5-676f-4ee6-b422-f70f9b8b03f1">
      <Terms xmlns="http://schemas.microsoft.com/office/infopath/2007/PartnerControls"/>
    </lcf76f155ced4ddcb4097134ff3c332f>
    <TaxCatchAll xmlns="302bd41a-92e4-4af5-985d-8e55b909f32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FCF296BB256045A9103E2F04CBA0A6" ma:contentTypeVersion="14" ma:contentTypeDescription="Create a new document." ma:contentTypeScope="" ma:versionID="2e7a43abf4da49f218f3fae6c709f62f">
  <xsd:schema xmlns:xsd="http://www.w3.org/2001/XMLSchema" xmlns:xs="http://www.w3.org/2001/XMLSchema" xmlns:p="http://schemas.microsoft.com/office/2006/metadata/properties" xmlns:ns2="302bd41a-92e4-4af5-985d-8e55b909f32f" xmlns:ns3="30b12df5-676f-4ee6-b422-f70f9b8b03f1" targetNamespace="http://schemas.microsoft.com/office/2006/metadata/properties" ma:root="true" ma:fieldsID="00fec76381df58ad8a0f930d20ab4df5" ns2:_="" ns3:_="">
    <xsd:import namespace="302bd41a-92e4-4af5-985d-8e55b909f32f"/>
    <xsd:import namespace="30b12df5-676f-4ee6-b422-f70f9b8b03f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bd41a-92e4-4af5-985d-8e55b909f3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ef07b99-b855-47b4-8c50-9afa972242ae}" ma:internalName="TaxCatchAll" ma:showField="CatchAllData" ma:web="302bd41a-92e4-4af5-985d-8e55b909f3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12df5-676f-4ee6-b422-f70f9b8b03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3d92ff8-ac26-49d3-b3df-9d1b74e796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9BE19C-365E-4D45-A794-777EDED40DBB}">
  <ds:schemaRefs>
    <ds:schemaRef ds:uri="http://schemas.microsoft.com/office/2006/metadata/properties"/>
    <ds:schemaRef ds:uri="http://schemas.microsoft.com/office/infopath/2007/PartnerControls"/>
    <ds:schemaRef ds:uri="30b12df5-676f-4ee6-b422-f70f9b8b03f1"/>
    <ds:schemaRef ds:uri="302bd41a-92e4-4af5-985d-8e55b909f32f"/>
  </ds:schemaRefs>
</ds:datastoreItem>
</file>

<file path=customXml/itemProps2.xml><?xml version="1.0" encoding="utf-8"?>
<ds:datastoreItem xmlns:ds="http://schemas.openxmlformats.org/officeDocument/2006/customXml" ds:itemID="{6E9B4CD9-7EC0-4056-8224-7FB1589941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31A0F0-B139-4E08-8524-CA69BD85E2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bd41a-92e4-4af5-985d-8e55b909f32f"/>
    <ds:schemaRef ds:uri="30b12df5-676f-4ee6-b422-f70f9b8b03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TASA Application</vt:lpstr>
      <vt:lpstr>PCI</vt:lpstr>
      <vt:lpstr>ADT</vt:lpstr>
      <vt:lpstr>PDIP</vt:lpstr>
      <vt:lpstr>'TASA Application'!Print_Area</vt:lpstr>
    </vt:vector>
  </TitlesOfParts>
  <Manager/>
  <Company>Akron_City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AMATS3</dc:creator>
  <cp:keywords/>
  <dc:description/>
  <cp:lastModifiedBy>Prater, Amy</cp:lastModifiedBy>
  <cp:revision/>
  <cp:lastPrinted>2025-08-28T18:39:45Z</cp:lastPrinted>
  <dcterms:created xsi:type="dcterms:W3CDTF">2002-10-18T16:47:48Z</dcterms:created>
  <dcterms:modified xsi:type="dcterms:W3CDTF">2025-09-30T11:41:50Z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0x01010051FCF296BB256045A9103E2F04CBA0A6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