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kronoh.sharepoint.com/sites/AMATSTIP/Shared Documents/TIP/New Projects (guidelines, apps, scoring)/2025/AMATS Blank Applications/"/>
    </mc:Choice>
  </mc:AlternateContent>
  <xr:revisionPtr revIDLastSave="833" documentId="11_7681D8E36EE00CB593CD52091C20237DE640C904" xr6:coauthVersionLast="47" xr6:coauthVersionMax="47" xr10:uidLastSave="{E5C37007-D0E1-4C42-9DF0-BF96E7E22FB0}"/>
  <bookViews>
    <workbookView xWindow="3105" yWindow="2820" windowWidth="28800" windowHeight="15345" xr2:uid="{00000000-000D-0000-FFFF-FFFF00000000}"/>
  </bookViews>
  <sheets>
    <sheet name="STBG Application " sheetId="13" r:id="rId1"/>
    <sheet name="PCI" sheetId="15" r:id="rId2"/>
    <sheet name="ADT" sheetId="16" r:id="rId3"/>
    <sheet name="PDIP" sheetId="17" r:id="rId4"/>
  </sheets>
  <definedNames>
    <definedName name="OLE_LINK1" localSheetId="0">'STBG Application '!$B$121</definedName>
    <definedName name="_xlnm.Print_Area" localSheetId="0">'STBG Application '!$A$1:$F$140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7" l="1"/>
  <c r="B5" i="17"/>
  <c r="B7" i="17" s="1"/>
  <c r="D7" i="16"/>
  <c r="C9" i="16" s="1"/>
  <c r="C7" i="16"/>
  <c r="D6" i="16"/>
  <c r="D5" i="16"/>
  <c r="D4" i="16"/>
  <c r="D3" i="16"/>
  <c r="D2" i="16"/>
  <c r="C7" i="15"/>
  <c r="D6" i="15"/>
  <c r="D7" i="15" s="1"/>
  <c r="C9" i="15" s="1"/>
  <c r="D5" i="15"/>
  <c r="D4" i="15"/>
  <c r="D3" i="15"/>
  <c r="D2" i="15"/>
  <c r="A56" i="13" l="1"/>
  <c r="A87" i="13"/>
  <c r="A31" i="13"/>
  <c r="A29" i="13"/>
  <c r="A65" i="13"/>
  <c r="A59" i="13"/>
</calcChain>
</file>

<file path=xl/sharedStrings.xml><?xml version="1.0" encoding="utf-8"?>
<sst xmlns="http://schemas.openxmlformats.org/spreadsheetml/2006/main" count="177" uniqueCount="136">
  <si>
    <t>AMATS</t>
  </si>
  <si>
    <t>Surface Transportation Block Grant</t>
  </si>
  <si>
    <t>Project Application</t>
  </si>
  <si>
    <t>STBG Funding can be used for a wide variety of projects including highways, transit and bicycle and pedestrian facilities that are</t>
  </si>
  <si>
    <t>consistent with the AMATS Regional Transportation Plan.  STBG funds can be used on any functionally classified road from urban</t>
  </si>
  <si>
    <t>minor collector/rural major collector or higher, and bridge projects on any road.</t>
  </si>
  <si>
    <t>STBG funds can be used for right of way and construction.</t>
  </si>
  <si>
    <t>Local legislation showing support of local match due with application.  Exceptions may be granted on a case by case basis.</t>
  </si>
  <si>
    <t>Project Sponsor</t>
  </si>
  <si>
    <t>Contact Person</t>
  </si>
  <si>
    <t>Name:</t>
  </si>
  <si>
    <t xml:space="preserve"> </t>
  </si>
  <si>
    <t>Title:</t>
  </si>
  <si>
    <t xml:space="preserve">Is this your Priority Project? </t>
  </si>
  <si>
    <t>Yes             No</t>
  </si>
  <si>
    <t>Address:</t>
  </si>
  <si>
    <t xml:space="preserve">Is this a PDIP Project? </t>
  </si>
  <si>
    <t>(Please circle, only one priority project accepted per sponsor per funding category)</t>
  </si>
  <si>
    <t>Phone:</t>
  </si>
  <si>
    <t>Email:</t>
  </si>
  <si>
    <t>Project Name</t>
  </si>
  <si>
    <t>Location</t>
  </si>
  <si>
    <t>Termini</t>
  </si>
  <si>
    <t>Length (Miles)</t>
  </si>
  <si>
    <t>Briefly describe why this project is needed</t>
  </si>
  <si>
    <t>Safety</t>
  </si>
  <si>
    <t>(Please circle)</t>
  </si>
  <si>
    <t>Yes</t>
  </si>
  <si>
    <t>No</t>
  </si>
  <si>
    <t>Bridge/Road Closed</t>
  </si>
  <si>
    <t>Bridge Load Restricted</t>
  </si>
  <si>
    <t>Documented Landslide Endangering Road</t>
  </si>
  <si>
    <t>Congestion</t>
  </si>
  <si>
    <t>Project Readiness</t>
  </si>
  <si>
    <r>
      <t>Stage 3 Plans Completed (</t>
    </r>
    <r>
      <rPr>
        <sz val="10"/>
        <rFont val="Arial"/>
        <family val="2"/>
      </rPr>
      <t>Traditional/Non-Traditional LPA</t>
    </r>
    <r>
      <rPr>
        <sz val="11"/>
        <rFont val="Arial"/>
        <family val="2"/>
      </rPr>
      <t>)</t>
    </r>
  </si>
  <si>
    <t>ODOT LPA Project Scope Form submitted to AMATS</t>
  </si>
  <si>
    <t>Anticipated Project Schedule</t>
  </si>
  <si>
    <t>Month</t>
  </si>
  <si>
    <t>Year</t>
  </si>
  <si>
    <r>
      <t>Project Delays</t>
    </r>
    <r>
      <rPr>
        <sz val="11"/>
        <rFont val="Arial"/>
        <family val="2"/>
      </rPr>
      <t xml:space="preserve"> – projects that are delayed or cancelled will be re-evaluated based on the following principles:</t>
    </r>
  </si>
  <si>
    <t>eligible to apply for additional STBG funds through AMATS' normal application cycle.  If additional funding for a project is</t>
  </si>
  <si>
    <t>Funding</t>
  </si>
  <si>
    <t>Estimated</t>
  </si>
  <si>
    <t>Project Phase</t>
  </si>
  <si>
    <t>FY</t>
  </si>
  <si>
    <t>Source</t>
  </si>
  <si>
    <t>Cost</t>
  </si>
  <si>
    <t>Percent</t>
  </si>
  <si>
    <t>Remarks</t>
  </si>
  <si>
    <t xml:space="preserve">Prelim. Engineering </t>
  </si>
  <si>
    <t>Local</t>
  </si>
  <si>
    <t>Not eligible for AMATS STBG Funds</t>
  </si>
  <si>
    <t>Right-of-Way</t>
  </si>
  <si>
    <t>(20%) min. local share</t>
  </si>
  <si>
    <t>STBG</t>
  </si>
  <si>
    <t>(80%) max. fed. share</t>
  </si>
  <si>
    <t>Other*</t>
  </si>
  <si>
    <t>ROW Total</t>
  </si>
  <si>
    <t>Construction</t>
  </si>
  <si>
    <t>(including construction inspection)</t>
  </si>
  <si>
    <t>Construction Total</t>
  </si>
  <si>
    <t>Project Total</t>
  </si>
  <si>
    <t>Yes               No</t>
  </si>
  <si>
    <t>Please use the space below to provide any additional information about this project.</t>
  </si>
  <si>
    <t>Connecting Communities Planning Grant</t>
  </si>
  <si>
    <t>Due Friday November 7, 2025;  Please email completed applications to aprater@akronohio.gov</t>
  </si>
  <si>
    <t>Project Sale</t>
  </si>
  <si>
    <t>Begin Construction</t>
  </si>
  <si>
    <t xml:space="preserve">a. If a project is delayed due to the lack of programmed federal funds, the project will be rescheduled as soon as funds </t>
  </si>
  <si>
    <t>b. If a project is delayed due to the project sponsor, the project may be cancelled or rescheduled at a later time so as</t>
  </si>
  <si>
    <t xml:space="preserve">    not to impact or jeopardize other projects that have met their schedules.</t>
  </si>
  <si>
    <t xml:space="preserve">    become available.</t>
  </si>
  <si>
    <t>PDIP</t>
  </si>
  <si>
    <t>(20%) min. local share w/out PDIP</t>
  </si>
  <si>
    <t>Lower amount: 10% or $100,000</t>
  </si>
  <si>
    <r>
      <t xml:space="preserve">Maximum STBG project request is </t>
    </r>
    <r>
      <rPr>
        <sz val="10"/>
        <color rgb="FFFF0000"/>
        <rFont val="Arial"/>
        <family val="2"/>
      </rPr>
      <t>$6,000,000.</t>
    </r>
  </si>
  <si>
    <r>
      <t xml:space="preserve">PDIP requires STBG projects </t>
    </r>
    <r>
      <rPr>
        <b/>
        <sz val="10"/>
        <color rgb="FFFF0000"/>
        <rFont val="Arial"/>
        <family val="2"/>
      </rPr>
      <t>PS&amp;E</t>
    </r>
    <r>
      <rPr>
        <b/>
        <sz val="10"/>
        <rFont val="Arial"/>
        <family val="2"/>
      </rPr>
      <t xml:space="preserve"> submitted to ODOT within </t>
    </r>
    <r>
      <rPr>
        <b/>
        <sz val="10"/>
        <color rgb="FFFF0000"/>
        <rFont val="Arial"/>
        <family val="2"/>
      </rPr>
      <t>four</t>
    </r>
    <r>
      <rPr>
        <b/>
        <sz val="10"/>
        <rFont val="Arial"/>
        <family val="2"/>
      </rPr>
      <t xml:space="preserve"> years of award.</t>
    </r>
  </si>
  <si>
    <t>Minimum local match is 20%; but may be reduced to 10% if participating in the Project Delivery Incentive Program (PDIP).</t>
  </si>
  <si>
    <t>Transit</t>
  </si>
  <si>
    <t>Dedicated/Bus Rapid Transit Lane</t>
  </si>
  <si>
    <t>Bus Signal Priority/Preemption</t>
  </si>
  <si>
    <t>ADA Sidewalk Extension at Bus Stop</t>
  </si>
  <si>
    <t>Bicycle and Pedestrian</t>
  </si>
  <si>
    <r>
      <t xml:space="preserve">Complete Street Components   </t>
    </r>
    <r>
      <rPr>
        <sz val="11"/>
        <rFont val="Arial"/>
        <family val="2"/>
      </rPr>
      <t>(Transit, Bicycle, Pedestrian Components)</t>
    </r>
  </si>
  <si>
    <t>New Sidewalks</t>
  </si>
  <si>
    <t>R/W Authorized</t>
  </si>
  <si>
    <t>R/W Certification</t>
  </si>
  <si>
    <t>Describe the type of work you plan to do. Please attach a map and any other useful information</t>
  </si>
  <si>
    <r>
      <t>Do you anticipate this project being Local Let or ODOT Let?</t>
    </r>
    <r>
      <rPr>
        <sz val="11"/>
        <color rgb="FF000000"/>
        <rFont val="Arial"/>
        <family val="2"/>
      </rPr>
      <t xml:space="preserve">      (Please circle one)</t>
    </r>
  </si>
  <si>
    <t>Project Type (please circle)</t>
  </si>
  <si>
    <r>
      <t xml:space="preserve">Does your municipality have an ADA Transition Plan? </t>
    </r>
    <r>
      <rPr>
        <sz val="11"/>
        <color rgb="FF000000"/>
        <rFont val="Arial"/>
        <family val="2"/>
      </rPr>
      <t xml:space="preserve">     (Please circle )</t>
    </r>
  </si>
  <si>
    <t>Detailed Design</t>
  </si>
  <si>
    <t>Local      /      ODOT</t>
  </si>
  <si>
    <r>
      <rPr>
        <b/>
        <sz val="11"/>
        <rFont val="Arial"/>
        <family val="2"/>
      </rPr>
      <t>*Note:</t>
    </r>
    <r>
      <rPr>
        <sz val="11"/>
        <rFont val="Arial"/>
        <family val="2"/>
      </rPr>
      <t xml:space="preserve">  Interactive maps showing the latest PCIs and ADTs can be found on the AMATS website (linked in excel application).</t>
    </r>
  </si>
  <si>
    <t xml:space="preserve"> (Date Approved by ODOT, if applicable)</t>
  </si>
  <si>
    <t>Project location identified on AMATS 2019-2023</t>
  </si>
  <si>
    <t>High crash location listed on AMATS 2021-2023</t>
  </si>
  <si>
    <t>Recommended Capacity Improvement in the</t>
  </si>
  <si>
    <t xml:space="preserve"> (Date Submitted to AMATS, if applicable)</t>
  </si>
  <si>
    <t>ADA Accessible Bus Shelters (w/ RTA sign off attached)</t>
  </si>
  <si>
    <t>Cycle Track/Shared Use Path (please document width)</t>
  </si>
  <si>
    <t>Is this project recommended in a</t>
  </si>
  <si>
    <t>Project Milestone (if applicable)</t>
  </si>
  <si>
    <t>Environmental Document Approved</t>
  </si>
  <si>
    <t>Stage 2 Plans - Submitted</t>
  </si>
  <si>
    <t>Stage 3 Plans - Submitted</t>
  </si>
  <si>
    <r>
      <t>Major Changes to Project Funding/Scope</t>
    </r>
    <r>
      <rPr>
        <sz val="11"/>
        <rFont val="Arial"/>
        <family val="2"/>
      </rPr>
      <t xml:space="preserve"> – Projects which have already received federal STBG funds through AMATS are not </t>
    </r>
  </si>
  <si>
    <t>Subcommittee, TAC and Policy Committees, with the Policy Committee having final decision-making authority.</t>
  </si>
  <si>
    <r>
      <t xml:space="preserve">Anticipated Funding Requirements </t>
    </r>
    <r>
      <rPr>
        <sz val="11"/>
        <rFont val="Arial"/>
        <family val="2"/>
      </rPr>
      <t>(Maximum STBG total project request is $6,000,000)</t>
    </r>
  </si>
  <si>
    <t>Rapid Flashing Beacon (RFB), Pedestrian Refuge Island,</t>
  </si>
  <si>
    <t xml:space="preserve">   Pedestrian Hybrid Beacon (PHB) (How many of each?)</t>
  </si>
  <si>
    <t>Quantity/Location</t>
  </si>
  <si>
    <t>PS&amp;E to District (remember PDIP)</t>
  </si>
  <si>
    <t>or    Bridge Rating</t>
  </si>
  <si>
    <t>Details:</t>
  </si>
  <si>
    <t>Details</t>
  </si>
  <si>
    <t>* identify other secured funding sources in Remarks column</t>
  </si>
  <si>
    <t xml:space="preserve">necessary or major scope changes occur a request must be made to the AMATS Staff and will be reviewed by the TAC TIP </t>
  </si>
  <si>
    <t>If Local Let, who is your LPA Coordinator?  They must be up to date on LPA modules.</t>
  </si>
  <si>
    <t>On Street Bicycle Lanes both directions (entire corridor)</t>
  </si>
  <si>
    <t>Stage 1 Plans - Submitted</t>
  </si>
  <si>
    <t>Roadway               Bridge               Signal/Roundabout</t>
  </si>
  <si>
    <t>Segment</t>
  </si>
  <si>
    <t>PCI</t>
  </si>
  <si>
    <t>Length (mi)</t>
  </si>
  <si>
    <t>Calculations</t>
  </si>
  <si>
    <t>Enter fields in yellow</t>
  </si>
  <si>
    <t>Note: only fill in number of segments needed</t>
  </si>
  <si>
    <t>Weighted PCI=</t>
  </si>
  <si>
    <t>ADT</t>
  </si>
  <si>
    <t>Weighted ADT=</t>
  </si>
  <si>
    <t>STBG Project ($6 mil cap)</t>
  </si>
  <si>
    <t>STBG max:</t>
  </si>
  <si>
    <t>PDIP max:</t>
  </si>
  <si>
    <t>Local min:</t>
  </si>
  <si>
    <t>Enter total CO phase dollar amount: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</si>
</sst>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mmmm\ d\,\ yyyy"/>
    <numFmt numFmtId="166" formatCode="&quot;$&quot;#,##0.0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b/>
      <u/>
      <sz val="11"/>
      <name val="Arial"/>
      <family val="2"/>
    </font>
    <font>
      <sz val="11"/>
      <color rgb="FFFF000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u/>
      <sz val="11"/>
      <color theme="10"/>
      <name val="Arial"/>
      <family val="2"/>
    </font>
    <font>
      <sz val="12"/>
      <color theme="1"/>
      <name val="Jost"/>
    </font>
    <font>
      <b/>
      <sz val="12"/>
      <color theme="1"/>
      <name val="Jost"/>
    </font>
    <font>
      <b/>
      <u/>
      <sz val="12"/>
      <color theme="1"/>
      <name val="Jost"/>
    </font>
    <font>
      <u/>
      <sz val="12"/>
      <color theme="1"/>
      <name val="Jost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</borders>
  <cellStyleXfs count="5">
    <xf numFmtId="0" fontId="0" fillId="0" borderId="0"/>
    <xf numFmtId="0" fontId="3" fillId="0" borderId="0"/>
    <xf numFmtId="0" fontId="18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7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/>
    </xf>
    <xf numFmtId="165" fontId="4" fillId="0" borderId="2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right" vertical="center"/>
    </xf>
    <xf numFmtId="9" fontId="4" fillId="0" borderId="10" xfId="0" applyNumberFormat="1" applyFont="1" applyBorder="1" applyAlignment="1">
      <alignment horizontal="center" vertical="center"/>
    </xf>
    <xf numFmtId="9" fontId="4" fillId="0" borderId="11" xfId="0" applyNumberFormat="1" applyFont="1" applyBorder="1" applyAlignment="1">
      <alignment horizontal="center" vertical="center"/>
    </xf>
    <xf numFmtId="9" fontId="4" fillId="0" borderId="1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5" fillId="0" borderId="17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right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64" fontId="4" fillId="0" borderId="24" xfId="0" applyNumberFormat="1" applyFont="1" applyBorder="1" applyAlignment="1">
      <alignment horizontal="right" vertical="center"/>
    </xf>
    <xf numFmtId="0" fontId="5" fillId="0" borderId="26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9" fontId="4" fillId="0" borderId="27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right" vertical="center"/>
    </xf>
    <xf numFmtId="14" fontId="3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9" fillId="0" borderId="30" xfId="0" applyFont="1" applyBorder="1" applyAlignment="1">
      <alignment horizontal="center" vertical="center"/>
    </xf>
    <xf numFmtId="165" fontId="4" fillId="3" borderId="20" xfId="0" applyNumberFormat="1" applyFont="1" applyFill="1" applyBorder="1" applyAlignment="1">
      <alignment horizontal="left" vertical="center"/>
    </xf>
    <xf numFmtId="165" fontId="4" fillId="3" borderId="20" xfId="0" applyNumberFormat="1" applyFont="1" applyFill="1" applyBorder="1" applyAlignment="1">
      <alignment horizontal="right" vertical="center"/>
    </xf>
    <xf numFmtId="0" fontId="4" fillId="3" borderId="20" xfId="0" applyFont="1" applyFill="1" applyBorder="1" applyAlignment="1">
      <alignment vertical="center"/>
    </xf>
    <xf numFmtId="0" fontId="5" fillId="2" borderId="29" xfId="0" applyFont="1" applyFill="1" applyBorder="1" applyAlignment="1">
      <alignment vertical="center"/>
    </xf>
    <xf numFmtId="14" fontId="3" fillId="0" borderId="34" xfId="0" applyNumberFormat="1" applyFont="1" applyBorder="1" applyAlignment="1">
      <alignment vertical="center"/>
    </xf>
    <xf numFmtId="14" fontId="3" fillId="0" borderId="31" xfId="0" applyNumberFormat="1" applyFont="1" applyBorder="1" applyAlignment="1">
      <alignment horizontal="center" vertical="center"/>
    </xf>
    <xf numFmtId="14" fontId="12" fillId="0" borderId="13" xfId="0" applyNumberFormat="1" applyFont="1" applyBorder="1" applyAlignment="1">
      <alignment vertical="center"/>
    </xf>
    <xf numFmtId="14" fontId="3" fillId="0" borderId="3" xfId="0" applyNumberFormat="1" applyFont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right" vertical="center"/>
    </xf>
    <xf numFmtId="0" fontId="5" fillId="0" borderId="29" xfId="0" applyFont="1" applyBorder="1" applyAlignment="1">
      <alignment horizontal="center" vertical="center"/>
    </xf>
    <xf numFmtId="165" fontId="4" fillId="0" borderId="0" xfId="0" applyNumberFormat="1" applyFont="1" applyAlignment="1">
      <alignment horizontal="left" vertical="center"/>
    </xf>
    <xf numFmtId="165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4" fillId="0" borderId="34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40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1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0" xfId="0" applyFont="1" applyAlignment="1">
      <alignment vertical="top"/>
    </xf>
    <xf numFmtId="0" fontId="4" fillId="0" borderId="31" xfId="0" applyFont="1" applyBorder="1" applyAlignment="1">
      <alignment vertical="top"/>
    </xf>
    <xf numFmtId="0" fontId="5" fillId="0" borderId="1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64" fontId="4" fillId="0" borderId="46" xfId="0" applyNumberFormat="1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164" fontId="4" fillId="0" borderId="40" xfId="0" applyNumberFormat="1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3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2" borderId="13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3" borderId="28" xfId="0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4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13" fillId="3" borderId="32" xfId="0" applyFont="1" applyFill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31" xfId="0" applyFont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4" fillId="0" borderId="45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3" borderId="28" xfId="0" applyFont="1" applyFill="1" applyBorder="1" applyAlignment="1">
      <alignment vertical="center"/>
    </xf>
    <xf numFmtId="14" fontId="12" fillId="0" borderId="34" xfId="0" applyNumberFormat="1" applyFont="1" applyBorder="1" applyAlignment="1">
      <alignment vertical="center"/>
    </xf>
    <xf numFmtId="0" fontId="6" fillId="0" borderId="34" xfId="2" applyFont="1" applyBorder="1" applyAlignment="1">
      <alignment horizontal="left" vertical="center"/>
    </xf>
    <xf numFmtId="0" fontId="4" fillId="0" borderId="16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6" fillId="0" borderId="34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top"/>
    </xf>
    <xf numFmtId="0" fontId="6" fillId="0" borderId="34" xfId="0" applyFont="1" applyBorder="1" applyAlignment="1">
      <alignment horizontal="left"/>
    </xf>
    <xf numFmtId="0" fontId="19" fillId="0" borderId="0" xfId="2" applyFont="1"/>
    <xf numFmtId="0" fontId="5" fillId="0" borderId="22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9" fillId="0" borderId="38" xfId="0" applyFont="1" applyBorder="1" applyAlignment="1">
      <alignment vertical="center"/>
    </xf>
    <xf numFmtId="0" fontId="4" fillId="0" borderId="28" xfId="0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51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4" fillId="0" borderId="61" xfId="0" applyFont="1" applyBorder="1" applyAlignment="1">
      <alignment vertical="center"/>
    </xf>
    <xf numFmtId="0" fontId="4" fillId="0" borderId="25" xfId="0" applyFont="1" applyBorder="1"/>
    <xf numFmtId="0" fontId="4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vertical="center"/>
    </xf>
    <xf numFmtId="0" fontId="4" fillId="0" borderId="65" xfId="0" applyFont="1" applyBorder="1" applyAlignment="1">
      <alignment horizontal="center" vertical="center"/>
    </xf>
    <xf numFmtId="164" fontId="4" fillId="0" borderId="65" xfId="0" applyNumberFormat="1" applyFont="1" applyBorder="1" applyAlignment="1">
      <alignment horizontal="right" vertical="center"/>
    </xf>
    <xf numFmtId="9" fontId="4" fillId="0" borderId="65" xfId="0" applyNumberFormat="1" applyFont="1" applyBorder="1" applyAlignment="1">
      <alignment horizontal="center" vertical="center"/>
    </xf>
    <xf numFmtId="0" fontId="5" fillId="0" borderId="41" xfId="0" applyFont="1" applyBorder="1" applyAlignment="1">
      <alignment vertical="center"/>
    </xf>
    <xf numFmtId="9" fontId="4" fillId="0" borderId="9" xfId="0" applyNumberFormat="1" applyFont="1" applyBorder="1" applyAlignment="1">
      <alignment horizontal="center" vertical="center"/>
    </xf>
    <xf numFmtId="0" fontId="5" fillId="0" borderId="37" xfId="0" applyFont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9" fontId="4" fillId="0" borderId="30" xfId="0" applyNumberFormat="1" applyFont="1" applyBorder="1" applyAlignment="1">
      <alignment horizontal="center" vertical="center"/>
    </xf>
    <xf numFmtId="164" fontId="4" fillId="0" borderId="30" xfId="0" applyNumberFormat="1" applyFont="1" applyBorder="1" applyAlignment="1">
      <alignment horizontal="right" vertical="center"/>
    </xf>
    <xf numFmtId="164" fontId="4" fillId="0" borderId="17" xfId="0" applyNumberFormat="1" applyFont="1" applyBorder="1" applyAlignment="1">
      <alignment vertical="center"/>
    </xf>
    <xf numFmtId="164" fontId="4" fillId="0" borderId="26" xfId="0" applyNumberFormat="1" applyFont="1" applyBorder="1" applyAlignment="1">
      <alignment vertical="center"/>
    </xf>
    <xf numFmtId="0" fontId="21" fillId="0" borderId="0" xfId="3" applyFont="1"/>
    <xf numFmtId="0" fontId="21" fillId="0" borderId="0" xfId="3" applyFont="1" applyAlignment="1">
      <alignment horizontal="center"/>
    </xf>
    <xf numFmtId="0" fontId="21" fillId="5" borderId="0" xfId="3" applyFont="1" applyFill="1"/>
    <xf numFmtId="2" fontId="21" fillId="0" borderId="0" xfId="3" applyNumberFormat="1" applyFont="1" applyAlignment="1">
      <alignment horizontal="center"/>
    </xf>
    <xf numFmtId="2" fontId="21" fillId="0" borderId="0" xfId="3" applyNumberFormat="1" applyFont="1"/>
    <xf numFmtId="166" fontId="21" fillId="0" borderId="0" xfId="3" applyNumberFormat="1" applyFont="1"/>
    <xf numFmtId="0" fontId="23" fillId="0" borderId="0" xfId="3" applyFont="1"/>
    <xf numFmtId="0" fontId="24" fillId="0" borderId="0" xfId="3" applyFont="1"/>
    <xf numFmtId="0" fontId="21" fillId="0" borderId="0" xfId="3" applyFont="1" applyAlignment="1">
      <alignment horizontal="right"/>
    </xf>
    <xf numFmtId="44" fontId="21" fillId="0" borderId="0" xfId="4" applyFont="1"/>
    <xf numFmtId="0" fontId="4" fillId="0" borderId="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52" xfId="0" applyFont="1" applyBorder="1" applyAlignment="1">
      <alignment vertical="center"/>
    </xf>
    <xf numFmtId="0" fontId="4" fillId="0" borderId="5" xfId="0" applyFont="1" applyBorder="1"/>
    <xf numFmtId="0" fontId="4" fillId="0" borderId="1" xfId="0" applyFont="1" applyBorder="1"/>
    <xf numFmtId="0" fontId="4" fillId="0" borderId="52" xfId="0" applyFont="1" applyBorder="1"/>
    <xf numFmtId="0" fontId="20" fillId="0" borderId="53" xfId="2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4" fillId="0" borderId="16" xfId="0" applyFont="1" applyBorder="1"/>
    <xf numFmtId="0" fontId="4" fillId="0" borderId="14" xfId="0" applyFont="1" applyBorder="1"/>
    <xf numFmtId="0" fontId="4" fillId="0" borderId="56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5" fillId="3" borderId="32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center"/>
    </xf>
    <xf numFmtId="0" fontId="5" fillId="3" borderId="28" xfId="0" applyFont="1" applyFill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2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3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5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36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5" fillId="2" borderId="32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45" xfId="0" applyFont="1" applyBorder="1" applyAlignment="1">
      <alignment vertical="center" wrapText="1"/>
    </xf>
    <xf numFmtId="0" fontId="4" fillId="0" borderId="56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5" fillId="4" borderId="32" xfId="0" applyFont="1" applyFill="1" applyBorder="1" applyAlignment="1">
      <alignment vertical="center"/>
    </xf>
    <xf numFmtId="0" fontId="5" fillId="4" borderId="28" xfId="0" applyFont="1" applyFill="1" applyBorder="1" applyAlignment="1">
      <alignment vertical="center"/>
    </xf>
    <xf numFmtId="0" fontId="4" fillId="3" borderId="34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3" borderId="31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14" fontId="3" fillId="0" borderId="5" xfId="0" applyNumberFormat="1" applyFont="1" applyBorder="1" applyAlignment="1">
      <alignment vertical="top" wrapText="1"/>
    </xf>
    <xf numFmtId="14" fontId="3" fillId="0" borderId="1" xfId="0" applyNumberFormat="1" applyFont="1" applyBorder="1" applyAlignment="1">
      <alignment vertical="top" wrapText="1"/>
    </xf>
    <xf numFmtId="14" fontId="3" fillId="0" borderId="33" xfId="0" applyNumberFormat="1" applyFont="1" applyBorder="1" applyAlignment="1">
      <alignment vertical="top" wrapText="1"/>
    </xf>
    <xf numFmtId="14" fontId="3" fillId="0" borderId="34" xfId="0" applyNumberFormat="1" applyFont="1" applyBorder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3" fillId="0" borderId="31" xfId="0" applyNumberFormat="1" applyFont="1" applyBorder="1" applyAlignment="1">
      <alignment vertical="top" wrapText="1"/>
    </xf>
    <xf numFmtId="0" fontId="2" fillId="0" borderId="16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36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5" fillId="3" borderId="32" xfId="0" applyFont="1" applyFill="1" applyBorder="1" applyAlignment="1">
      <alignment vertical="center"/>
    </xf>
    <xf numFmtId="0" fontId="5" fillId="3" borderId="28" xfId="0" applyFont="1" applyFill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0" fillId="3" borderId="32" xfId="2" applyFont="1" applyFill="1" applyBorder="1" applyAlignment="1">
      <alignment vertical="center"/>
    </xf>
    <xf numFmtId="0" fontId="9" fillId="3" borderId="20" xfId="2" applyFont="1" applyFill="1" applyBorder="1" applyAlignment="1">
      <alignment vertical="center"/>
    </xf>
    <xf numFmtId="0" fontId="20" fillId="0" borderId="13" xfId="2" applyFont="1" applyBorder="1" applyAlignment="1">
      <alignment vertical="center"/>
    </xf>
    <xf numFmtId="0" fontId="6" fillId="0" borderId="2" xfId="2" applyFont="1" applyBorder="1" applyAlignment="1">
      <alignment vertical="center"/>
    </xf>
    <xf numFmtId="0" fontId="6" fillId="0" borderId="62" xfId="2" applyFont="1" applyBorder="1" applyAlignment="1">
      <alignment vertical="center"/>
    </xf>
    <xf numFmtId="0" fontId="6" fillId="0" borderId="54" xfId="2" applyFont="1" applyBorder="1" applyAlignment="1">
      <alignment vertical="center"/>
    </xf>
    <xf numFmtId="0" fontId="6" fillId="0" borderId="55" xfId="2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5" fillId="0" borderId="57" xfId="0" applyFont="1" applyBorder="1" applyAlignment="1">
      <alignment vertical="center"/>
    </xf>
    <xf numFmtId="0" fontId="9" fillId="3" borderId="28" xfId="2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13" fillId="3" borderId="32" xfId="0" applyFont="1" applyFill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0" fontId="5" fillId="0" borderId="31" xfId="0" applyFont="1" applyBorder="1" applyAlignment="1">
      <alignment horizontal="left" vertical="center"/>
    </xf>
    <xf numFmtId="0" fontId="4" fillId="3" borderId="20" xfId="0" applyFont="1" applyFill="1" applyBorder="1" applyAlignment="1">
      <alignment horizontal="center" vertical="center"/>
    </xf>
    <xf numFmtId="0" fontId="22" fillId="0" borderId="0" xfId="3" applyFont="1" applyAlignment="1">
      <alignment horizontal="center"/>
    </xf>
    <xf numFmtId="0" fontId="21" fillId="5" borderId="29" xfId="3" applyFont="1" applyFill="1" applyBorder="1" applyAlignment="1" applyProtection="1">
      <alignment horizontal="center"/>
      <protection locked="0"/>
    </xf>
    <xf numFmtId="2" fontId="21" fillId="5" borderId="29" xfId="3" applyNumberFormat="1" applyFont="1" applyFill="1" applyBorder="1" applyAlignment="1" applyProtection="1">
      <alignment horizontal="center"/>
      <protection locked="0"/>
    </xf>
    <xf numFmtId="166" fontId="21" fillId="5" borderId="29" xfId="3" applyNumberFormat="1" applyFont="1" applyFill="1" applyBorder="1" applyProtection="1">
      <protection locked="0"/>
    </xf>
  </cellXfs>
  <cellStyles count="5">
    <cellStyle name="Currency 2" xfId="4" xr:uid="{84A534A1-F386-44DC-83FA-B4265E2ED60C}"/>
    <cellStyle name="Hyperlink" xfId="2" builtinId="8"/>
    <cellStyle name="Normal" xfId="0" builtinId="0"/>
    <cellStyle name="Normal 2" xfId="1" xr:uid="{631EC4C2-E7FC-4819-B7E1-18167ADFF752}"/>
    <cellStyle name="Normal 3" xfId="3" xr:uid="{A3B76A42-8D92-49A7-9012-199754F0BDC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5"/>
  <sheetViews>
    <sheetView showGridLines="0" tabSelected="1" view="pageBreakPreview" zoomScaleNormal="100" zoomScaleSheetLayoutView="100" workbookViewId="0">
      <selection sqref="A1:F1"/>
    </sheetView>
  </sheetViews>
  <sheetFormatPr defaultColWidth="9.140625" defaultRowHeight="12.75" x14ac:dyDescent="0.2"/>
  <cols>
    <col min="1" max="1" width="22.140625" style="1" customWidth="1"/>
    <col min="2" max="2" width="10.85546875" style="1" customWidth="1"/>
    <col min="3" max="3" width="21.7109375" style="1" customWidth="1"/>
    <col min="4" max="5" width="13.85546875" style="1" customWidth="1"/>
    <col min="6" max="6" width="35.5703125" style="1" customWidth="1"/>
    <col min="7" max="7" width="3.85546875" style="1" customWidth="1"/>
    <col min="8" max="16384" width="9.140625" style="1"/>
  </cols>
  <sheetData>
    <row r="1" spans="1:6" ht="15" x14ac:dyDescent="0.2">
      <c r="A1" s="194" t="s">
        <v>0</v>
      </c>
      <c r="B1" s="195"/>
      <c r="C1" s="195"/>
      <c r="D1" s="195"/>
      <c r="E1" s="195"/>
      <c r="F1" s="196"/>
    </row>
    <row r="2" spans="1:6" ht="23.25" x14ac:dyDescent="0.2">
      <c r="A2" s="197" t="s">
        <v>1</v>
      </c>
      <c r="B2" s="198"/>
      <c r="C2" s="198"/>
      <c r="D2" s="198"/>
      <c r="E2" s="198"/>
      <c r="F2" s="199"/>
    </row>
    <row r="3" spans="1:6" ht="18" x14ac:dyDescent="0.2">
      <c r="A3" s="200" t="s">
        <v>2</v>
      </c>
      <c r="B3" s="201"/>
      <c r="C3" s="201"/>
      <c r="D3" s="201"/>
      <c r="E3" s="201"/>
      <c r="F3" s="202"/>
    </row>
    <row r="4" spans="1:6" ht="18" customHeight="1" x14ac:dyDescent="0.2">
      <c r="A4" s="203" t="s">
        <v>65</v>
      </c>
      <c r="B4" s="204"/>
      <c r="C4" s="204"/>
      <c r="D4" s="204"/>
      <c r="E4" s="204"/>
      <c r="F4" s="205"/>
    </row>
    <row r="5" spans="1:6" ht="12.75" customHeight="1" x14ac:dyDescent="0.2">
      <c r="A5" s="220" t="s">
        <v>3</v>
      </c>
      <c r="B5" s="221"/>
      <c r="C5" s="221"/>
      <c r="D5" s="221"/>
      <c r="E5" s="221"/>
      <c r="F5" s="222"/>
    </row>
    <row r="6" spans="1:6" x14ac:dyDescent="0.2">
      <c r="A6" s="223" t="s">
        <v>4</v>
      </c>
      <c r="B6" s="224"/>
      <c r="C6" s="224"/>
      <c r="D6" s="224"/>
      <c r="E6" s="224"/>
      <c r="F6" s="225"/>
    </row>
    <row r="7" spans="1:6" x14ac:dyDescent="0.2">
      <c r="A7" s="223" t="s">
        <v>5</v>
      </c>
      <c r="B7" s="224"/>
      <c r="C7" s="224"/>
      <c r="D7" s="224"/>
      <c r="E7" s="224"/>
      <c r="F7" s="225"/>
    </row>
    <row r="8" spans="1:6" x14ac:dyDescent="0.2">
      <c r="A8" s="37" t="s">
        <v>6</v>
      </c>
      <c r="B8" s="112"/>
      <c r="C8" s="112"/>
      <c r="D8" s="112"/>
      <c r="E8" s="112"/>
      <c r="F8" s="38"/>
    </row>
    <row r="9" spans="1:6" x14ac:dyDescent="0.2">
      <c r="A9" s="37" t="s">
        <v>7</v>
      </c>
      <c r="B9" s="112"/>
      <c r="C9" s="112"/>
      <c r="D9" s="112"/>
      <c r="E9" s="112"/>
      <c r="F9" s="38"/>
    </row>
    <row r="10" spans="1:6" x14ac:dyDescent="0.2">
      <c r="A10" s="37" t="s">
        <v>75</v>
      </c>
      <c r="B10" s="112"/>
      <c r="C10" s="112"/>
      <c r="D10" s="112"/>
      <c r="E10" s="112"/>
      <c r="F10" s="38"/>
    </row>
    <row r="11" spans="1:6" x14ac:dyDescent="0.2">
      <c r="A11" s="99" t="s">
        <v>77</v>
      </c>
      <c r="B11" s="112"/>
      <c r="C11" s="112"/>
      <c r="D11" s="112"/>
      <c r="E11" s="112"/>
      <c r="F11" s="38"/>
    </row>
    <row r="12" spans="1:6" x14ac:dyDescent="0.2">
      <c r="A12" s="39" t="s">
        <v>76</v>
      </c>
      <c r="B12" s="30"/>
      <c r="C12" s="30"/>
      <c r="D12" s="30"/>
      <c r="E12" s="30"/>
      <c r="F12" s="40"/>
    </row>
    <row r="13" spans="1:6" s="2" customFormat="1" ht="19.5" customHeight="1" x14ac:dyDescent="0.2">
      <c r="A13" s="41" t="s">
        <v>8</v>
      </c>
      <c r="B13" s="27"/>
      <c r="C13" s="28"/>
      <c r="D13" s="74" t="s">
        <v>9</v>
      </c>
      <c r="E13" s="29"/>
      <c r="F13" s="42"/>
    </row>
    <row r="14" spans="1:6" s="2" customFormat="1" ht="19.5" customHeight="1" x14ac:dyDescent="0.2">
      <c r="A14" s="209"/>
      <c r="B14" s="210"/>
      <c r="C14" s="211"/>
      <c r="D14" s="15" t="s">
        <v>10</v>
      </c>
      <c r="E14" s="229" t="s">
        <v>11</v>
      </c>
      <c r="F14" s="230"/>
    </row>
    <row r="15" spans="1:6" s="2" customFormat="1" ht="19.5" customHeight="1" x14ac:dyDescent="0.2">
      <c r="A15" s="226"/>
      <c r="B15" s="227"/>
      <c r="C15" s="228"/>
      <c r="D15" s="85" t="s">
        <v>12</v>
      </c>
      <c r="E15" s="178"/>
      <c r="F15" s="179"/>
    </row>
    <row r="16" spans="1:6" s="2" customFormat="1" ht="19.5" customHeight="1" x14ac:dyDescent="0.2">
      <c r="A16" s="212" t="s">
        <v>16</v>
      </c>
      <c r="B16" s="213"/>
      <c r="C16" s="43" t="s">
        <v>14</v>
      </c>
      <c r="D16" s="85" t="s">
        <v>15</v>
      </c>
      <c r="E16" s="178"/>
      <c r="F16" s="179"/>
    </row>
    <row r="17" spans="1:9" s="2" customFormat="1" ht="19.5" customHeight="1" x14ac:dyDescent="0.2">
      <c r="A17" s="212" t="s">
        <v>13</v>
      </c>
      <c r="B17" s="213"/>
      <c r="C17" s="43" t="s">
        <v>14</v>
      </c>
      <c r="D17" s="101"/>
      <c r="E17" s="231"/>
      <c r="F17" s="232"/>
    </row>
    <row r="18" spans="1:9" s="2" customFormat="1" ht="19.5" customHeight="1" x14ac:dyDescent="0.2">
      <c r="A18" s="214" t="s">
        <v>17</v>
      </c>
      <c r="B18" s="215"/>
      <c r="C18" s="216"/>
      <c r="D18" s="86" t="s">
        <v>18</v>
      </c>
      <c r="E18" s="178"/>
      <c r="F18" s="179"/>
    </row>
    <row r="19" spans="1:9" s="2" customFormat="1" ht="19.5" customHeight="1" x14ac:dyDescent="0.2">
      <c r="A19" s="217"/>
      <c r="B19" s="218"/>
      <c r="C19" s="219"/>
      <c r="D19" s="16" t="s">
        <v>19</v>
      </c>
      <c r="E19" s="175"/>
      <c r="F19" s="176"/>
    </row>
    <row r="20" spans="1:9" s="2" customFormat="1" ht="19.5" customHeight="1" x14ac:dyDescent="0.2">
      <c r="A20" s="36" t="s">
        <v>20</v>
      </c>
      <c r="B20" s="233"/>
      <c r="C20" s="234"/>
      <c r="D20" s="234"/>
      <c r="E20" s="234"/>
      <c r="F20" s="235"/>
    </row>
    <row r="21" spans="1:9" s="2" customFormat="1" ht="19.5" customHeight="1" x14ac:dyDescent="0.2">
      <c r="A21" s="206" t="s">
        <v>11</v>
      </c>
      <c r="B21" s="207"/>
      <c r="C21" s="207"/>
      <c r="D21" s="207"/>
      <c r="E21" s="207"/>
      <c r="F21" s="208"/>
    </row>
    <row r="22" spans="1:9" s="2" customFormat="1" ht="19.5" customHeight="1" x14ac:dyDescent="0.2">
      <c r="A22" s="36" t="s">
        <v>21</v>
      </c>
      <c r="B22" s="233"/>
      <c r="C22" s="234"/>
      <c r="D22" s="234"/>
      <c r="E22" s="234"/>
      <c r="F22" s="235"/>
    </row>
    <row r="23" spans="1:9" s="2" customFormat="1" ht="19.5" customHeight="1" x14ac:dyDescent="0.2">
      <c r="A23" s="206" t="s">
        <v>11</v>
      </c>
      <c r="B23" s="207"/>
      <c r="C23" s="207"/>
      <c r="D23" s="207"/>
      <c r="E23" s="207"/>
      <c r="F23" s="208"/>
    </row>
    <row r="24" spans="1:9" s="2" customFormat="1" ht="19.5" customHeight="1" x14ac:dyDescent="0.2">
      <c r="A24" s="36" t="s">
        <v>22</v>
      </c>
      <c r="B24" s="233"/>
      <c r="C24" s="234"/>
      <c r="D24" s="234"/>
      <c r="E24" s="234"/>
      <c r="F24" s="235"/>
    </row>
    <row r="25" spans="1:9" s="2" customFormat="1" ht="19.5" customHeight="1" x14ac:dyDescent="0.2">
      <c r="A25" s="236"/>
      <c r="B25" s="237"/>
      <c r="C25" s="237"/>
      <c r="D25" s="237"/>
      <c r="E25" s="237"/>
      <c r="F25" s="238"/>
    </row>
    <row r="26" spans="1:9" s="2" customFormat="1" ht="19.5" customHeight="1" x14ac:dyDescent="0.2">
      <c r="A26" s="36" t="s">
        <v>23</v>
      </c>
      <c r="B26" s="233"/>
      <c r="C26" s="234"/>
      <c r="D26" s="234"/>
      <c r="E26" s="234"/>
      <c r="F26" s="235"/>
    </row>
    <row r="27" spans="1:9" s="2" customFormat="1" ht="15" x14ac:dyDescent="0.2">
      <c r="A27" s="236"/>
      <c r="B27" s="237"/>
      <c r="C27" s="237"/>
      <c r="D27" s="237"/>
      <c r="E27" s="237"/>
      <c r="F27" s="238"/>
    </row>
    <row r="28" spans="1:9" s="2" customFormat="1" ht="19.5" customHeight="1" x14ac:dyDescent="0.2">
      <c r="A28" s="243" t="s">
        <v>89</v>
      </c>
      <c r="B28" s="244"/>
      <c r="C28" s="245" t="s">
        <v>121</v>
      </c>
      <c r="D28" s="246"/>
      <c r="E28" s="246"/>
      <c r="F28" s="247"/>
    </row>
    <row r="29" spans="1:9" s="2" customFormat="1" ht="19.5" customHeight="1" x14ac:dyDescent="0.2">
      <c r="A29" s="248" t="str">
        <f>HYPERLINK("https://roadinsights.maps.arcgis.com/apps/dashboards/d1f87f5a3ee74df38c8a9e11c8788485","PCI* (weighted if necessary)")</f>
        <v>PCI* (weighted if necessary)</v>
      </c>
      <c r="B29" s="249"/>
      <c r="C29" s="98" t="s">
        <v>113</v>
      </c>
      <c r="D29" s="233"/>
      <c r="E29" s="234"/>
      <c r="F29" s="235"/>
      <c r="I29" s="106"/>
    </row>
    <row r="30" spans="1:9" s="2" customFormat="1" ht="15" x14ac:dyDescent="0.2">
      <c r="A30" s="255"/>
      <c r="B30" s="256"/>
      <c r="C30" s="256"/>
      <c r="D30" s="256"/>
      <c r="E30" s="256"/>
      <c r="F30" s="257"/>
    </row>
    <row r="31" spans="1:9" s="2" customFormat="1" ht="19.5" customHeight="1" x14ac:dyDescent="0.2">
      <c r="A31" s="248" t="str">
        <f>HYPERLINK("https://akrongis.maps.arcgis.com/apps/webappviewer/index.html?id=9ad253d12ab440e7870a2fd078fdac7d","ADT* (weighted if necessary)")</f>
        <v>ADT* (weighted if necessary)</v>
      </c>
      <c r="B31" s="261"/>
      <c r="C31" s="233"/>
      <c r="D31" s="234"/>
      <c r="E31" s="234"/>
      <c r="F31" s="235"/>
      <c r="I31" s="106"/>
    </row>
    <row r="32" spans="1:9" s="2" customFormat="1" ht="15" x14ac:dyDescent="0.2">
      <c r="A32" s="258"/>
      <c r="B32" s="259"/>
      <c r="C32" s="259"/>
      <c r="D32" s="259"/>
      <c r="E32" s="259"/>
      <c r="F32" s="260"/>
    </row>
    <row r="33" spans="1:6" s="2" customFormat="1" ht="15" x14ac:dyDescent="0.2">
      <c r="A33" s="240" t="s">
        <v>93</v>
      </c>
      <c r="B33" s="241"/>
      <c r="C33" s="241"/>
      <c r="D33" s="241"/>
      <c r="E33" s="241"/>
      <c r="F33" s="242"/>
    </row>
    <row r="34" spans="1:6" s="2" customFormat="1" ht="19.5" customHeight="1" x14ac:dyDescent="0.2">
      <c r="A34" s="180" t="s">
        <v>24</v>
      </c>
      <c r="B34" s="181"/>
      <c r="C34" s="181"/>
      <c r="D34" s="181"/>
      <c r="E34" s="181"/>
      <c r="F34" s="182"/>
    </row>
    <row r="35" spans="1:6" s="2" customFormat="1" ht="19.5" customHeight="1" x14ac:dyDescent="0.2">
      <c r="A35" s="239"/>
      <c r="B35" s="229"/>
      <c r="C35" s="229"/>
      <c r="D35" s="229"/>
      <c r="E35" s="229"/>
      <c r="F35" s="230"/>
    </row>
    <row r="36" spans="1:6" s="2" customFormat="1" ht="19.5" customHeight="1" x14ac:dyDescent="0.2">
      <c r="A36" s="177"/>
      <c r="B36" s="178"/>
      <c r="C36" s="178"/>
      <c r="D36" s="178"/>
      <c r="E36" s="178"/>
      <c r="F36" s="179"/>
    </row>
    <row r="37" spans="1:6" s="2" customFormat="1" ht="19.5" customHeight="1" x14ac:dyDescent="0.2">
      <c r="A37" s="177"/>
      <c r="B37" s="178"/>
      <c r="C37" s="178"/>
      <c r="D37" s="178"/>
      <c r="E37" s="178"/>
      <c r="F37" s="179"/>
    </row>
    <row r="38" spans="1:6" s="2" customFormat="1" ht="19.5" customHeight="1" x14ac:dyDescent="0.2">
      <c r="A38" s="177"/>
      <c r="B38" s="178"/>
      <c r="C38" s="178"/>
      <c r="D38" s="178"/>
      <c r="E38" s="178"/>
      <c r="F38" s="179"/>
    </row>
    <row r="39" spans="1:6" s="2" customFormat="1" ht="19.5" customHeight="1" x14ac:dyDescent="0.2">
      <c r="A39" s="101"/>
      <c r="B39" s="102"/>
      <c r="C39" s="102"/>
      <c r="D39" s="102"/>
      <c r="E39" s="102"/>
      <c r="F39" s="108"/>
    </row>
    <row r="40" spans="1:6" s="2" customFormat="1" ht="19.5" customHeight="1" x14ac:dyDescent="0.2">
      <c r="A40" s="177"/>
      <c r="B40" s="178"/>
      <c r="C40" s="178"/>
      <c r="D40" s="178"/>
      <c r="E40" s="178"/>
      <c r="F40" s="179"/>
    </row>
    <row r="41" spans="1:6" s="2" customFormat="1" ht="19.5" customHeight="1" x14ac:dyDescent="0.2">
      <c r="A41" s="177"/>
      <c r="B41" s="178"/>
      <c r="C41" s="178"/>
      <c r="D41" s="178"/>
      <c r="E41" s="178"/>
      <c r="F41" s="179"/>
    </row>
    <row r="42" spans="1:6" s="2" customFormat="1" ht="19.5" customHeight="1" x14ac:dyDescent="0.2">
      <c r="A42" s="174"/>
      <c r="B42" s="175"/>
      <c r="C42" s="175"/>
      <c r="D42" s="175"/>
      <c r="E42" s="175"/>
      <c r="F42" s="176"/>
    </row>
    <row r="43" spans="1:6" s="2" customFormat="1" ht="19.5" customHeight="1" x14ac:dyDescent="0.2">
      <c r="A43" s="160" t="s">
        <v>87</v>
      </c>
      <c r="B43" s="161"/>
      <c r="C43" s="161"/>
      <c r="D43" s="161"/>
      <c r="E43" s="161"/>
      <c r="F43" s="162"/>
    </row>
    <row r="44" spans="1:6" s="2" customFormat="1" ht="19.5" customHeight="1" x14ac:dyDescent="0.2">
      <c r="A44" s="239"/>
      <c r="B44" s="229"/>
      <c r="C44" s="229"/>
      <c r="D44" s="229"/>
      <c r="E44" s="229"/>
      <c r="F44" s="230"/>
    </row>
    <row r="45" spans="1:6" s="2" customFormat="1" ht="19.5" customHeight="1" x14ac:dyDescent="0.2">
      <c r="A45" s="177"/>
      <c r="B45" s="178"/>
      <c r="C45" s="178"/>
      <c r="D45" s="178"/>
      <c r="E45" s="178"/>
      <c r="F45" s="179"/>
    </row>
    <row r="46" spans="1:6" s="2" customFormat="1" ht="19.5" customHeight="1" x14ac:dyDescent="0.2">
      <c r="A46" s="177"/>
      <c r="B46" s="178"/>
      <c r="C46" s="178"/>
      <c r="D46" s="178"/>
      <c r="E46" s="178"/>
      <c r="F46" s="179"/>
    </row>
    <row r="47" spans="1:6" s="2" customFormat="1" ht="19.5" customHeight="1" x14ac:dyDescent="0.2">
      <c r="A47" s="101"/>
      <c r="B47" s="102"/>
      <c r="C47" s="102"/>
      <c r="D47" s="102"/>
      <c r="E47" s="102"/>
      <c r="F47" s="108"/>
    </row>
    <row r="48" spans="1:6" s="2" customFormat="1" ht="19.5" customHeight="1" x14ac:dyDescent="0.2">
      <c r="A48" s="101"/>
      <c r="B48" s="102"/>
      <c r="C48" s="102"/>
      <c r="D48" s="102"/>
      <c r="E48" s="102"/>
      <c r="F48" s="108"/>
    </row>
    <row r="49" spans="1:6" s="2" customFormat="1" ht="19.5" customHeight="1" x14ac:dyDescent="0.2">
      <c r="A49" s="177"/>
      <c r="B49" s="178"/>
      <c r="C49" s="178"/>
      <c r="D49" s="178"/>
      <c r="E49" s="178"/>
      <c r="F49" s="179"/>
    </row>
    <row r="50" spans="1:6" s="2" customFormat="1" ht="19.5" customHeight="1" x14ac:dyDescent="0.2">
      <c r="A50" s="177"/>
      <c r="B50" s="178"/>
      <c r="C50" s="178"/>
      <c r="D50" s="178"/>
      <c r="E50" s="178"/>
      <c r="F50" s="179"/>
    </row>
    <row r="51" spans="1:6" s="2" customFormat="1" ht="19.5" customHeight="1" x14ac:dyDescent="0.2">
      <c r="A51" s="174"/>
      <c r="B51" s="175"/>
      <c r="C51" s="175"/>
      <c r="D51" s="175"/>
      <c r="E51" s="175"/>
      <c r="F51" s="176"/>
    </row>
    <row r="52" spans="1:6" s="2" customFormat="1" ht="19.5" customHeight="1" x14ac:dyDescent="0.2">
      <c r="A52" s="87" t="s">
        <v>88</v>
      </c>
      <c r="B52" s="33"/>
      <c r="C52" s="34"/>
      <c r="D52" s="35"/>
      <c r="E52" s="35"/>
      <c r="F52" s="43" t="s">
        <v>92</v>
      </c>
    </row>
    <row r="53" spans="1:6" s="2" customFormat="1" ht="19.5" customHeight="1" x14ac:dyDescent="0.2">
      <c r="A53" s="265" t="s">
        <v>118</v>
      </c>
      <c r="B53" s="165"/>
      <c r="C53" s="165"/>
      <c r="D53" s="165"/>
      <c r="E53" s="165"/>
      <c r="F53" s="111"/>
    </row>
    <row r="54" spans="1:6" s="2" customFormat="1" ht="19.5" customHeight="1" x14ac:dyDescent="0.2">
      <c r="A54" s="78" t="s">
        <v>25</v>
      </c>
      <c r="B54" s="79"/>
      <c r="C54" s="79"/>
      <c r="D54" s="267" t="s">
        <v>26</v>
      </c>
      <c r="E54" s="267"/>
      <c r="F54" s="80" t="s">
        <v>114</v>
      </c>
    </row>
    <row r="55" spans="1:6" s="2" customFormat="1" ht="19.5" customHeight="1" x14ac:dyDescent="0.2">
      <c r="A55" s="148" t="s">
        <v>95</v>
      </c>
      <c r="B55" s="149"/>
      <c r="C55" s="150"/>
      <c r="D55" s="171" t="s">
        <v>27</v>
      </c>
      <c r="E55" s="171" t="s">
        <v>28</v>
      </c>
      <c r="F55" s="118"/>
    </row>
    <row r="56" spans="1:6" s="2" customFormat="1" ht="19.5" customHeight="1" x14ac:dyDescent="0.2">
      <c r="A56" s="151" t="str">
        <f>HYPERLINK("https://experience.arcgis.com/experience/83b03b457a0940069e4f13c4add4e59b","SS4A High Injury Network")</f>
        <v>SS4A High Injury Network</v>
      </c>
      <c r="B56" s="152"/>
      <c r="C56" s="153"/>
      <c r="D56" s="172"/>
      <c r="E56" s="172"/>
      <c r="F56" s="119"/>
    </row>
    <row r="57" spans="1:6" s="2" customFormat="1" ht="19.5" customHeight="1" x14ac:dyDescent="0.2">
      <c r="A57" s="154" t="s">
        <v>29</v>
      </c>
      <c r="B57" s="155"/>
      <c r="C57" s="156"/>
      <c r="D57" s="97" t="s">
        <v>27</v>
      </c>
      <c r="E57" s="97" t="s">
        <v>28</v>
      </c>
      <c r="F57" s="53"/>
    </row>
    <row r="58" spans="1:6" s="2" customFormat="1" ht="19.5" customHeight="1" x14ac:dyDescent="0.2">
      <c r="A58" s="157" t="s">
        <v>96</v>
      </c>
      <c r="B58" s="158"/>
      <c r="C58" s="159"/>
      <c r="D58" s="173" t="s">
        <v>27</v>
      </c>
      <c r="E58" s="173" t="s">
        <v>28</v>
      </c>
      <c r="F58" s="120"/>
    </row>
    <row r="59" spans="1:6" s="2" customFormat="1" ht="19.5" customHeight="1" x14ac:dyDescent="0.2">
      <c r="A59" s="151" t="str">
        <f>HYPERLINK("https://www.amatsplanning.org/sites/default/files/docs/reports/2021-2023%20Annual%20Crash%20Report%20FINAL.pdf","Annual Crash Report")</f>
        <v>Annual Crash Report</v>
      </c>
      <c r="B59" s="152"/>
      <c r="C59" s="153"/>
      <c r="D59" s="172"/>
      <c r="E59" s="172"/>
      <c r="F59" s="119"/>
    </row>
    <row r="60" spans="1:6" s="2" customFormat="1" ht="19.5" customHeight="1" x14ac:dyDescent="0.2">
      <c r="A60" s="154" t="s">
        <v>30</v>
      </c>
      <c r="B60" s="155"/>
      <c r="C60" s="156"/>
      <c r="D60" s="97" t="s">
        <v>27</v>
      </c>
      <c r="E60" s="97" t="s">
        <v>28</v>
      </c>
      <c r="F60" s="53"/>
    </row>
    <row r="61" spans="1:6" s="2" customFormat="1" ht="19.5" customHeight="1" x14ac:dyDescent="0.2">
      <c r="A61" s="154" t="s">
        <v>31</v>
      </c>
      <c r="B61" s="155"/>
      <c r="C61" s="156"/>
      <c r="D61" s="97" t="s">
        <v>27</v>
      </c>
      <c r="E61" s="97" t="s">
        <v>28</v>
      </c>
      <c r="F61" s="53"/>
    </row>
    <row r="62" spans="1:6" s="2" customFormat="1" ht="14.25" x14ac:dyDescent="0.2">
      <c r="A62" s="48"/>
      <c r="B62" s="44"/>
      <c r="C62" s="45"/>
      <c r="D62" s="46"/>
      <c r="E62" s="46"/>
      <c r="F62" s="47"/>
    </row>
    <row r="63" spans="1:6" s="2" customFormat="1" ht="19.5" customHeight="1" x14ac:dyDescent="0.2">
      <c r="A63" s="78" t="s">
        <v>32</v>
      </c>
      <c r="B63" s="79"/>
      <c r="C63" s="79"/>
      <c r="D63" s="267" t="s">
        <v>26</v>
      </c>
      <c r="E63" s="267"/>
      <c r="F63" s="80" t="s">
        <v>114</v>
      </c>
    </row>
    <row r="64" spans="1:6" s="2" customFormat="1" ht="19.5" customHeight="1" x14ac:dyDescent="0.2">
      <c r="A64" s="148" t="s">
        <v>97</v>
      </c>
      <c r="B64" s="149"/>
      <c r="C64" s="150"/>
      <c r="D64" s="171" t="s">
        <v>27</v>
      </c>
      <c r="E64" s="171" t="s">
        <v>28</v>
      </c>
      <c r="F64" s="118"/>
    </row>
    <row r="65" spans="1:10" s="2" customFormat="1" ht="19.5" customHeight="1" x14ac:dyDescent="0.2">
      <c r="A65" s="151" t="str">
        <f>HYPERLINK("https://www.amatsplanning.org/sites/default/files/docs/reports/2024%20CMP.pdf","2024 Congestion Management Process")</f>
        <v>2024 Congestion Management Process</v>
      </c>
      <c r="B65" s="253"/>
      <c r="C65" s="254"/>
      <c r="D65" s="172"/>
      <c r="E65" s="172"/>
      <c r="F65" s="119"/>
    </row>
    <row r="66" spans="1:10" s="2" customFormat="1" ht="19.5" customHeight="1" x14ac:dyDescent="0.2">
      <c r="A66" s="100"/>
      <c r="B66" s="44"/>
      <c r="C66" s="45"/>
      <c r="D66" s="46"/>
      <c r="E66" s="46"/>
      <c r="F66" s="47"/>
    </row>
    <row r="67" spans="1:10" s="2" customFormat="1" ht="19.5" customHeight="1" x14ac:dyDescent="0.2">
      <c r="A67" s="180" t="s">
        <v>33</v>
      </c>
      <c r="B67" s="181"/>
      <c r="C67" s="181"/>
      <c r="D67" s="181"/>
      <c r="E67" s="181"/>
      <c r="F67" s="182"/>
    </row>
    <row r="68" spans="1:10" s="2" customFormat="1" ht="19.5" customHeight="1" x14ac:dyDescent="0.2">
      <c r="A68" s="49" t="s">
        <v>34</v>
      </c>
      <c r="B68"/>
      <c r="C68"/>
      <c r="D68" s="46"/>
      <c r="E68" s="84" t="s">
        <v>94</v>
      </c>
    </row>
    <row r="69" spans="1:10" s="2" customFormat="1" ht="19.5" customHeight="1" x14ac:dyDescent="0.2">
      <c r="A69" s="49" t="s">
        <v>35</v>
      </c>
      <c r="B69" s="44"/>
      <c r="C69" s="44"/>
      <c r="D69" s="96"/>
      <c r="E69" s="84" t="s">
        <v>98</v>
      </c>
    </row>
    <row r="70" spans="1:10" s="2" customFormat="1" ht="14.25" x14ac:dyDescent="0.2">
      <c r="A70" s="50"/>
      <c r="B70" s="4"/>
      <c r="C70" s="4"/>
      <c r="D70" s="3"/>
      <c r="E70" s="3"/>
      <c r="F70" s="51"/>
    </row>
    <row r="71" spans="1:10" s="2" customFormat="1" ht="19.5" customHeight="1" x14ac:dyDescent="0.2">
      <c r="A71" s="160" t="s">
        <v>83</v>
      </c>
      <c r="B71" s="161"/>
      <c r="C71" s="161"/>
      <c r="D71" s="161"/>
      <c r="E71" s="161"/>
      <c r="F71" s="162"/>
    </row>
    <row r="72" spans="1:10" s="2" customFormat="1" ht="19.5" customHeight="1" x14ac:dyDescent="0.2">
      <c r="A72" s="52" t="s">
        <v>78</v>
      </c>
      <c r="B72" s="31"/>
      <c r="C72" s="31"/>
      <c r="D72" s="75" t="s">
        <v>111</v>
      </c>
      <c r="E72" s="75"/>
      <c r="F72" s="76"/>
    </row>
    <row r="73" spans="1:10" s="2" customFormat="1" ht="19.5" customHeight="1" x14ac:dyDescent="0.2">
      <c r="A73" s="48" t="s">
        <v>80</v>
      </c>
      <c r="B73" s="75"/>
      <c r="C73" s="75"/>
      <c r="D73" s="3"/>
      <c r="E73" s="3"/>
      <c r="F73" s="51"/>
    </row>
    <row r="74" spans="1:10" s="2" customFormat="1" ht="19.5" customHeight="1" x14ac:dyDescent="0.2">
      <c r="A74" s="48" t="s">
        <v>99</v>
      </c>
      <c r="B74" s="75"/>
      <c r="C74" s="75"/>
      <c r="D74" s="3"/>
      <c r="E74" s="3"/>
      <c r="F74" s="51"/>
    </row>
    <row r="75" spans="1:10" s="2" customFormat="1" ht="19.5" customHeight="1" x14ac:dyDescent="0.2">
      <c r="A75" s="48" t="s">
        <v>79</v>
      </c>
      <c r="B75" s="75"/>
      <c r="C75" s="75"/>
      <c r="D75" s="81"/>
      <c r="E75" s="81"/>
      <c r="F75" s="113"/>
    </row>
    <row r="76" spans="1:10" s="2" customFormat="1" ht="19.5" customHeight="1" x14ac:dyDescent="0.2">
      <c r="A76" s="48" t="s">
        <v>81</v>
      </c>
      <c r="B76" s="75"/>
      <c r="C76" s="75"/>
      <c r="D76" s="81"/>
      <c r="E76" s="81"/>
      <c r="F76" s="113"/>
    </row>
    <row r="77" spans="1:10" s="2" customFormat="1" ht="19.5" customHeight="1" x14ac:dyDescent="0.2">
      <c r="A77" s="88"/>
      <c r="B77" s="75"/>
      <c r="C77" s="75"/>
      <c r="D77" s="75"/>
      <c r="E77" s="75"/>
      <c r="F77" s="76"/>
    </row>
    <row r="78" spans="1:10" s="2" customFormat="1" ht="19.5" customHeight="1" x14ac:dyDescent="0.2">
      <c r="A78" s="163" t="s">
        <v>82</v>
      </c>
      <c r="B78" s="164"/>
      <c r="C78" s="164"/>
      <c r="D78" s="164"/>
      <c r="E78" s="164"/>
      <c r="F78" s="266"/>
    </row>
    <row r="79" spans="1:10" s="2" customFormat="1" ht="19.5" customHeight="1" x14ac:dyDescent="0.2">
      <c r="A79" s="167" t="s">
        <v>100</v>
      </c>
      <c r="B79" s="168"/>
      <c r="C79" s="168"/>
      <c r="D79" s="169" t="s">
        <v>11</v>
      </c>
      <c r="E79" s="169"/>
      <c r="F79" s="170"/>
    </row>
    <row r="80" spans="1:10" s="2" customFormat="1" ht="19.5" customHeight="1" x14ac:dyDescent="0.2">
      <c r="A80" s="167" t="s">
        <v>84</v>
      </c>
      <c r="B80" s="168"/>
      <c r="C80" s="168"/>
      <c r="D80" s="165"/>
      <c r="E80" s="165"/>
      <c r="F80" s="166"/>
      <c r="J80" s="2" t="s">
        <v>11</v>
      </c>
    </row>
    <row r="81" spans="1:8" s="2" customFormat="1" ht="19.5" customHeight="1" x14ac:dyDescent="0.2">
      <c r="A81" s="167" t="s">
        <v>119</v>
      </c>
      <c r="B81" s="168"/>
      <c r="C81" s="168"/>
      <c r="D81" s="165"/>
      <c r="E81" s="165"/>
      <c r="F81" s="166"/>
      <c r="H81" s="89"/>
    </row>
    <row r="82" spans="1:8" s="2" customFormat="1" ht="19.5" customHeight="1" x14ac:dyDescent="0.2">
      <c r="A82" s="72" t="s">
        <v>109</v>
      </c>
      <c r="B82" s="73"/>
      <c r="C82" s="73"/>
      <c r="F82" s="57"/>
    </row>
    <row r="83" spans="1:8" s="2" customFormat="1" ht="19.5" customHeight="1" x14ac:dyDescent="0.2">
      <c r="A83" s="72" t="s">
        <v>110</v>
      </c>
      <c r="B83" s="73"/>
      <c r="C83" s="73"/>
      <c r="D83" s="116"/>
      <c r="E83" s="116"/>
      <c r="F83" s="117"/>
    </row>
    <row r="84" spans="1:8" s="2" customFormat="1" ht="14.25" x14ac:dyDescent="0.2">
      <c r="A84" s="72"/>
      <c r="B84" s="73"/>
      <c r="C84" s="73"/>
      <c r="D84" s="46"/>
      <c r="E84" s="46"/>
      <c r="F84" s="47"/>
    </row>
    <row r="85" spans="1:8" s="2" customFormat="1" ht="19.5" customHeight="1" x14ac:dyDescent="0.2">
      <c r="A85" s="243" t="s">
        <v>64</v>
      </c>
      <c r="B85" s="262"/>
      <c r="C85" s="262"/>
      <c r="D85" s="262"/>
      <c r="E85" s="262"/>
      <c r="F85" s="77" t="s">
        <v>114</v>
      </c>
    </row>
    <row r="86" spans="1:8" s="2" customFormat="1" ht="19.5" customHeight="1" x14ac:dyDescent="0.2">
      <c r="A86" s="145" t="s">
        <v>101</v>
      </c>
      <c r="B86" s="146"/>
      <c r="C86" s="147"/>
      <c r="D86" s="171" t="s">
        <v>27</v>
      </c>
      <c r="E86" s="171" t="s">
        <v>28</v>
      </c>
      <c r="F86" s="121"/>
    </row>
    <row r="87" spans="1:8" s="2" customFormat="1" ht="19.5" customHeight="1" x14ac:dyDescent="0.2">
      <c r="A87" s="250" t="str">
        <f>HYPERLINK("https://www.amatsplanning.org/connecting-communities","Connecting Communities Planning Grant?")</f>
        <v>Connecting Communities Planning Grant?</v>
      </c>
      <c r="B87" s="251"/>
      <c r="C87" s="252"/>
      <c r="D87" s="264"/>
      <c r="E87" s="264"/>
      <c r="F87" s="117"/>
    </row>
    <row r="88" spans="1:8" s="2" customFormat="1" ht="19.5" customHeight="1" x14ac:dyDescent="0.2">
      <c r="A88" s="263" t="s">
        <v>90</v>
      </c>
      <c r="B88" s="161"/>
      <c r="C88" s="161"/>
      <c r="D88" s="161"/>
      <c r="E88" s="162"/>
      <c r="F88" s="43" t="s">
        <v>62</v>
      </c>
    </row>
    <row r="89" spans="1:8" ht="19.5" customHeight="1" x14ac:dyDescent="0.2">
      <c r="A89" s="160" t="s">
        <v>108</v>
      </c>
      <c r="B89" s="161"/>
      <c r="C89" s="161"/>
      <c r="D89" s="161"/>
      <c r="E89" s="161"/>
      <c r="F89" s="162"/>
    </row>
    <row r="90" spans="1:8" s="2" customFormat="1" ht="19.5" customHeight="1" x14ac:dyDescent="0.2">
      <c r="A90" s="5"/>
      <c r="B90" s="5"/>
      <c r="C90" s="5" t="s">
        <v>41</v>
      </c>
      <c r="D90" s="5" t="s">
        <v>42</v>
      </c>
      <c r="E90" s="6" t="s">
        <v>11</v>
      </c>
      <c r="F90" s="5"/>
    </row>
    <row r="91" spans="1:8" s="2" customFormat="1" ht="19.5" customHeight="1" thickBot="1" x14ac:dyDescent="0.25">
      <c r="A91" s="107" t="s">
        <v>43</v>
      </c>
      <c r="B91" s="21" t="s">
        <v>44</v>
      </c>
      <c r="C91" s="21" t="s">
        <v>45</v>
      </c>
      <c r="D91" s="21" t="s">
        <v>46</v>
      </c>
      <c r="E91" s="22" t="s">
        <v>47</v>
      </c>
      <c r="F91" s="21" t="s">
        <v>48</v>
      </c>
    </row>
    <row r="92" spans="1:8" s="2" customFormat="1" ht="19.5" customHeight="1" thickTop="1" x14ac:dyDescent="0.2">
      <c r="A92" s="123" t="s">
        <v>49</v>
      </c>
      <c r="B92" s="124"/>
      <c r="C92" s="124" t="s">
        <v>50</v>
      </c>
      <c r="D92" s="125"/>
      <c r="E92" s="126"/>
      <c r="F92" s="114" t="s">
        <v>51</v>
      </c>
    </row>
    <row r="93" spans="1:8" s="2" customFormat="1" ht="19.5" customHeight="1" x14ac:dyDescent="0.2">
      <c r="A93" s="127"/>
      <c r="B93" s="109"/>
      <c r="C93" s="109" t="s">
        <v>56</v>
      </c>
      <c r="D93" s="20"/>
      <c r="E93" s="128"/>
      <c r="F93" s="122"/>
    </row>
    <row r="94" spans="1:8" s="2" customFormat="1" ht="19.5" customHeight="1" x14ac:dyDescent="0.2">
      <c r="A94" s="129" t="s">
        <v>91</v>
      </c>
      <c r="B94" s="130"/>
      <c r="C94" s="130" t="s">
        <v>50</v>
      </c>
      <c r="D94" s="132"/>
      <c r="E94" s="131"/>
      <c r="F94" s="71" t="s">
        <v>51</v>
      </c>
    </row>
    <row r="95" spans="1:8" s="2" customFormat="1" ht="19.5" customHeight="1" x14ac:dyDescent="0.2">
      <c r="A95" s="127"/>
      <c r="B95" s="109"/>
      <c r="C95" s="109" t="s">
        <v>56</v>
      </c>
      <c r="D95" s="20"/>
      <c r="E95" s="128"/>
      <c r="F95" s="115"/>
    </row>
    <row r="96" spans="1:8" s="2" customFormat="1" ht="19.5" customHeight="1" x14ac:dyDescent="0.2">
      <c r="A96" s="92" t="s">
        <v>52</v>
      </c>
      <c r="B96" s="9"/>
      <c r="C96" s="10" t="s">
        <v>54</v>
      </c>
      <c r="D96" s="11"/>
      <c r="E96" s="14"/>
      <c r="F96" s="63" t="s">
        <v>55</v>
      </c>
    </row>
    <row r="97" spans="1:9" s="2" customFormat="1" ht="19.5" customHeight="1" x14ac:dyDescent="0.2">
      <c r="A97" s="93"/>
      <c r="B97" s="9"/>
      <c r="C97" s="7" t="s">
        <v>50</v>
      </c>
      <c r="D97" s="8"/>
      <c r="E97" s="12"/>
      <c r="F97" s="63" t="s">
        <v>53</v>
      </c>
    </row>
    <row r="98" spans="1:9" s="2" customFormat="1" ht="19.5" customHeight="1" x14ac:dyDescent="0.2">
      <c r="A98" s="93"/>
      <c r="B98" s="9"/>
      <c r="C98" s="7" t="s">
        <v>56</v>
      </c>
      <c r="D98" s="23"/>
      <c r="E98" s="12"/>
      <c r="F98" s="65"/>
    </row>
    <row r="99" spans="1:9" s="2" customFormat="1" ht="19.5" customHeight="1" x14ac:dyDescent="0.2">
      <c r="A99" s="93"/>
      <c r="B99" s="9"/>
      <c r="C99" s="7" t="s">
        <v>56</v>
      </c>
      <c r="D99" s="20"/>
      <c r="E99" s="12"/>
      <c r="F99" s="65"/>
    </row>
    <row r="100" spans="1:9" s="2" customFormat="1" ht="19.5" customHeight="1" x14ac:dyDescent="0.2">
      <c r="A100" s="94"/>
      <c r="B100" s="19"/>
      <c r="C100" s="18" t="s">
        <v>57</v>
      </c>
      <c r="D100" s="133"/>
      <c r="E100" s="13"/>
      <c r="F100" s="67"/>
    </row>
    <row r="101" spans="1:9" s="2" customFormat="1" ht="19.5" customHeight="1" x14ac:dyDescent="0.2">
      <c r="A101" s="92" t="s">
        <v>58</v>
      </c>
      <c r="B101" s="9"/>
      <c r="C101" s="10" t="s">
        <v>54</v>
      </c>
      <c r="D101" s="11"/>
      <c r="E101" s="14"/>
      <c r="F101" s="65" t="s">
        <v>55</v>
      </c>
    </row>
    <row r="102" spans="1:9" s="2" customFormat="1" ht="19.5" customHeight="1" x14ac:dyDescent="0.2">
      <c r="A102" s="192" t="s">
        <v>59</v>
      </c>
      <c r="B102" s="9"/>
      <c r="C102" s="7" t="s">
        <v>72</v>
      </c>
      <c r="D102" s="8"/>
      <c r="E102" s="12"/>
      <c r="F102" s="65" t="s">
        <v>74</v>
      </c>
    </row>
    <row r="103" spans="1:9" s="2" customFormat="1" ht="19.5" customHeight="1" x14ac:dyDescent="0.2">
      <c r="A103" s="192"/>
      <c r="B103" s="9" t="s">
        <v>11</v>
      </c>
      <c r="C103" s="7" t="s">
        <v>50</v>
      </c>
      <c r="D103" s="8"/>
      <c r="E103" s="12"/>
      <c r="F103" s="63" t="s">
        <v>73</v>
      </c>
    </row>
    <row r="104" spans="1:9" s="2" customFormat="1" ht="19.5" customHeight="1" x14ac:dyDescent="0.2">
      <c r="A104" s="82"/>
      <c r="B104" s="9"/>
      <c r="C104" s="7" t="s">
        <v>56</v>
      </c>
      <c r="D104" s="23"/>
      <c r="E104" s="12"/>
      <c r="F104" s="65"/>
    </row>
    <row r="105" spans="1:9" s="2" customFormat="1" ht="19.5" customHeight="1" x14ac:dyDescent="0.2">
      <c r="A105" s="64"/>
      <c r="B105" s="9"/>
      <c r="C105" s="7" t="s">
        <v>56</v>
      </c>
      <c r="D105" s="20"/>
      <c r="E105" s="12"/>
      <c r="F105" s="68"/>
      <c r="H105" s="2" t="s">
        <v>11</v>
      </c>
    </row>
    <row r="106" spans="1:9" s="2" customFormat="1" ht="19.5" customHeight="1" x14ac:dyDescent="0.2">
      <c r="A106" s="66"/>
      <c r="B106" s="17"/>
      <c r="C106" s="18" t="s">
        <v>60</v>
      </c>
      <c r="D106" s="133"/>
      <c r="E106" s="13"/>
      <c r="F106" s="67"/>
    </row>
    <row r="107" spans="1:9" s="2" customFormat="1" ht="19.5" customHeight="1" x14ac:dyDescent="0.2">
      <c r="A107" s="69"/>
      <c r="B107" s="24" t="s">
        <v>11</v>
      </c>
      <c r="C107" s="25" t="s">
        <v>61</v>
      </c>
      <c r="D107" s="134"/>
      <c r="E107" s="26"/>
      <c r="F107" s="70"/>
    </row>
    <row r="108" spans="1:9" s="2" customFormat="1" ht="14.25" x14ac:dyDescent="0.2">
      <c r="A108" s="185" t="s">
        <v>116</v>
      </c>
      <c r="B108" s="186"/>
      <c r="C108" s="186"/>
      <c r="D108" s="186"/>
      <c r="E108" s="186"/>
      <c r="F108" s="187"/>
      <c r="I108" s="89"/>
    </row>
    <row r="109" spans="1:9" s="2" customFormat="1" ht="19.5" customHeight="1" x14ac:dyDescent="0.2">
      <c r="A109" s="180" t="s">
        <v>36</v>
      </c>
      <c r="B109" s="181"/>
      <c r="C109" s="181"/>
      <c r="D109" s="181"/>
      <c r="E109" s="181"/>
      <c r="F109" s="182"/>
    </row>
    <row r="110" spans="1:9" s="2" customFormat="1" ht="19.5" customHeight="1" x14ac:dyDescent="0.2">
      <c r="A110" s="188" t="s">
        <v>102</v>
      </c>
      <c r="B110" s="189"/>
      <c r="C110" s="189"/>
      <c r="D110" s="32" t="s">
        <v>37</v>
      </c>
      <c r="E110" s="32" t="s">
        <v>38</v>
      </c>
      <c r="F110" s="110" t="s">
        <v>115</v>
      </c>
    </row>
    <row r="111" spans="1:9" s="2" customFormat="1" ht="19.5" customHeight="1" x14ac:dyDescent="0.2">
      <c r="A111" s="183" t="s">
        <v>120</v>
      </c>
      <c r="B111" s="184"/>
      <c r="C111" s="184"/>
      <c r="D111" s="7"/>
      <c r="E111" s="7"/>
      <c r="F111" s="53"/>
    </row>
    <row r="112" spans="1:9" s="2" customFormat="1" ht="19.5" customHeight="1" x14ac:dyDescent="0.2">
      <c r="A112" s="183" t="s">
        <v>104</v>
      </c>
      <c r="B112" s="184"/>
      <c r="C112" s="184"/>
      <c r="D112" s="7"/>
      <c r="E112" s="7"/>
      <c r="F112" s="53"/>
    </row>
    <row r="113" spans="1:9" s="2" customFormat="1" ht="19.5" customHeight="1" x14ac:dyDescent="0.2">
      <c r="A113" s="177" t="s">
        <v>105</v>
      </c>
      <c r="B113" s="178"/>
      <c r="C113" s="193"/>
      <c r="D113" s="7"/>
      <c r="E113" s="7"/>
      <c r="F113" s="53"/>
    </row>
    <row r="114" spans="1:9" s="2" customFormat="1" ht="19.5" customHeight="1" x14ac:dyDescent="0.2">
      <c r="A114" s="183" t="s">
        <v>112</v>
      </c>
      <c r="B114" s="184"/>
      <c r="C114" s="184"/>
      <c r="D114" s="7"/>
      <c r="E114" s="7"/>
      <c r="F114" s="53"/>
    </row>
    <row r="115" spans="1:9" s="2" customFormat="1" ht="19.5" customHeight="1" x14ac:dyDescent="0.2">
      <c r="A115" s="183" t="s">
        <v>103</v>
      </c>
      <c r="B115" s="184"/>
      <c r="C115" s="184"/>
      <c r="D115" s="7"/>
      <c r="E115" s="7"/>
      <c r="F115" s="53"/>
    </row>
    <row r="116" spans="1:9" s="2" customFormat="1" ht="19.5" customHeight="1" x14ac:dyDescent="0.2">
      <c r="A116" s="183" t="s">
        <v>85</v>
      </c>
      <c r="B116" s="184"/>
      <c r="C116" s="184"/>
      <c r="D116" s="7"/>
      <c r="E116" s="7"/>
      <c r="F116" s="53"/>
    </row>
    <row r="117" spans="1:9" s="2" customFormat="1" ht="19.5" customHeight="1" x14ac:dyDescent="0.2">
      <c r="A117" s="177" t="s">
        <v>86</v>
      </c>
      <c r="B117" s="178"/>
      <c r="C117" s="193"/>
      <c r="D117" s="7"/>
      <c r="E117" s="7"/>
      <c r="F117" s="53"/>
    </row>
    <row r="118" spans="1:9" s="2" customFormat="1" ht="19.5" customHeight="1" x14ac:dyDescent="0.2">
      <c r="A118" s="183" t="s">
        <v>66</v>
      </c>
      <c r="B118" s="184"/>
      <c r="C118" s="184"/>
      <c r="D118" s="7"/>
      <c r="E118" s="7"/>
      <c r="F118" s="53"/>
    </row>
    <row r="119" spans="1:9" s="2" customFormat="1" ht="19.5" customHeight="1" x14ac:dyDescent="0.2">
      <c r="A119" s="190" t="s">
        <v>67</v>
      </c>
      <c r="B119" s="191"/>
      <c r="C119" s="191"/>
      <c r="D119" s="109"/>
      <c r="E119" s="109"/>
      <c r="F119" s="54"/>
    </row>
    <row r="120" spans="1:9" s="2" customFormat="1" ht="14.25" x14ac:dyDescent="0.2">
      <c r="A120" s="48"/>
      <c r="B120" s="83"/>
      <c r="C120" s="83"/>
      <c r="F120" s="57"/>
    </row>
    <row r="121" spans="1:9" s="2" customFormat="1" ht="15" x14ac:dyDescent="0.2">
      <c r="A121" s="103" t="s">
        <v>39</v>
      </c>
      <c r="B121"/>
      <c r="C121" s="55"/>
      <c r="D121" s="55"/>
      <c r="E121" s="55"/>
      <c r="F121" s="56"/>
    </row>
    <row r="122" spans="1:9" s="2" customFormat="1" ht="14.25" x14ac:dyDescent="0.2">
      <c r="A122" s="48" t="s">
        <v>68</v>
      </c>
      <c r="F122" s="57"/>
    </row>
    <row r="123" spans="1:9" s="2" customFormat="1" ht="14.25" x14ac:dyDescent="0.2">
      <c r="A123" s="48" t="s">
        <v>71</v>
      </c>
      <c r="F123" s="57"/>
    </row>
    <row r="124" spans="1:9" s="2" customFormat="1" ht="14.25" x14ac:dyDescent="0.2">
      <c r="A124" s="48" t="s">
        <v>69</v>
      </c>
      <c r="B124" s="58"/>
      <c r="C124" s="58"/>
      <c r="D124" s="58"/>
      <c r="E124" s="58"/>
      <c r="F124" s="59"/>
    </row>
    <row r="125" spans="1:9" s="2" customFormat="1" ht="14.25" x14ac:dyDescent="0.2">
      <c r="A125" s="104" t="s">
        <v>70</v>
      </c>
      <c r="B125" s="58"/>
      <c r="C125" s="58"/>
      <c r="D125" s="58"/>
      <c r="E125" s="58"/>
      <c r="F125" s="59"/>
    </row>
    <row r="126" spans="1:9" s="2" customFormat="1" ht="14.25" x14ac:dyDescent="0.2">
      <c r="A126" s="104"/>
      <c r="B126" s="58"/>
      <c r="C126" s="58"/>
      <c r="D126" s="58"/>
      <c r="E126" s="58"/>
      <c r="F126" s="59"/>
    </row>
    <row r="127" spans="1:9" s="2" customFormat="1" ht="15" x14ac:dyDescent="0.2">
      <c r="A127" s="105" t="s">
        <v>106</v>
      </c>
      <c r="B127" s="90"/>
      <c r="C127" s="90"/>
      <c r="D127" s="90"/>
      <c r="E127" s="90"/>
      <c r="F127" s="91"/>
      <c r="I127" s="89"/>
    </row>
    <row r="128" spans="1:9" s="2" customFormat="1" ht="15" x14ac:dyDescent="0.2">
      <c r="A128" s="48" t="s">
        <v>40</v>
      </c>
      <c r="B128" s="90"/>
      <c r="C128" s="90"/>
      <c r="D128" s="90"/>
      <c r="E128" s="90"/>
      <c r="F128" s="91"/>
    </row>
    <row r="129" spans="1:9" s="2" customFormat="1" ht="15" x14ac:dyDescent="0.2">
      <c r="A129" s="48" t="s">
        <v>117</v>
      </c>
      <c r="B129" s="90"/>
      <c r="C129" s="90"/>
      <c r="D129" s="90"/>
      <c r="E129" s="90"/>
      <c r="F129" s="91"/>
    </row>
    <row r="130" spans="1:9" s="2" customFormat="1" ht="15" x14ac:dyDescent="0.2">
      <c r="A130" s="48" t="s">
        <v>107</v>
      </c>
      <c r="B130" s="90"/>
      <c r="C130" s="90"/>
      <c r="D130" s="90"/>
      <c r="E130" s="90"/>
      <c r="F130" s="91"/>
    </row>
    <row r="131" spans="1:9" s="2" customFormat="1" ht="15" x14ac:dyDescent="0.2">
      <c r="A131" s="60"/>
      <c r="B131" s="61"/>
      <c r="C131" s="61"/>
      <c r="D131" s="61"/>
      <c r="E131" s="61"/>
      <c r="F131" s="62"/>
    </row>
    <row r="132" spans="1:9" ht="19.5" customHeight="1" x14ac:dyDescent="0.2">
      <c r="A132" s="160" t="s">
        <v>63</v>
      </c>
      <c r="B132" s="161"/>
      <c r="C132" s="161"/>
      <c r="D132" s="161"/>
      <c r="E132" s="161"/>
      <c r="F132" s="162"/>
    </row>
    <row r="133" spans="1:9" ht="19.5" customHeight="1" x14ac:dyDescent="0.2">
      <c r="A133" s="177"/>
      <c r="B133" s="178"/>
      <c r="C133" s="178"/>
      <c r="D133" s="178"/>
      <c r="E133" s="178"/>
      <c r="F133" s="179"/>
      <c r="I133" s="95"/>
    </row>
    <row r="134" spans="1:9" ht="19.5" customHeight="1" x14ac:dyDescent="0.2">
      <c r="A134" s="177"/>
      <c r="B134" s="178"/>
      <c r="C134" s="178"/>
      <c r="D134" s="178"/>
      <c r="E134" s="178"/>
      <c r="F134" s="179"/>
    </row>
    <row r="135" spans="1:9" ht="19.5" customHeight="1" x14ac:dyDescent="0.2">
      <c r="A135" s="177"/>
      <c r="B135" s="178"/>
      <c r="C135" s="178"/>
      <c r="D135" s="178"/>
      <c r="E135" s="178"/>
      <c r="F135" s="179"/>
    </row>
    <row r="136" spans="1:9" ht="19.5" customHeight="1" x14ac:dyDescent="0.2">
      <c r="A136" s="177"/>
      <c r="B136" s="178"/>
      <c r="C136" s="178"/>
      <c r="D136" s="178"/>
      <c r="E136" s="178"/>
      <c r="F136" s="179"/>
    </row>
    <row r="137" spans="1:9" ht="19.5" customHeight="1" x14ac:dyDescent="0.2">
      <c r="A137" s="177"/>
      <c r="B137" s="178"/>
      <c r="C137" s="178"/>
      <c r="D137" s="178"/>
      <c r="E137" s="178"/>
      <c r="F137" s="179"/>
    </row>
    <row r="138" spans="1:9" ht="19.5" customHeight="1" x14ac:dyDescent="0.2">
      <c r="A138" s="177"/>
      <c r="B138" s="178"/>
      <c r="C138" s="178"/>
      <c r="D138" s="178"/>
      <c r="E138" s="178"/>
      <c r="F138" s="179"/>
    </row>
    <row r="139" spans="1:9" ht="19.5" customHeight="1" x14ac:dyDescent="0.2">
      <c r="A139" s="177"/>
      <c r="B139" s="178"/>
      <c r="C139" s="178"/>
      <c r="D139" s="178"/>
      <c r="E139" s="178"/>
      <c r="F139" s="179"/>
    </row>
    <row r="140" spans="1:9" ht="19.5" customHeight="1" x14ac:dyDescent="0.2">
      <c r="A140" s="174"/>
      <c r="B140" s="175"/>
      <c r="C140" s="175"/>
      <c r="D140" s="175"/>
      <c r="E140" s="175"/>
      <c r="F140" s="176"/>
    </row>
    <row r="141" spans="1:9" ht="20.100000000000001" customHeight="1" x14ac:dyDescent="0.2"/>
    <row r="142" spans="1:9" ht="20.100000000000001" customHeight="1" x14ac:dyDescent="0.2"/>
    <row r="143" spans="1:9" ht="20.100000000000001" customHeight="1" x14ac:dyDescent="0.2"/>
    <row r="144" spans="1:9" ht="20.100000000000001" customHeight="1" x14ac:dyDescent="0.2"/>
    <row r="145" ht="20.100000000000001" customHeight="1" x14ac:dyDescent="0.2"/>
  </sheetData>
  <mergeCells count="107">
    <mergeCell ref="A87:C87"/>
    <mergeCell ref="A65:C65"/>
    <mergeCell ref="A113:C113"/>
    <mergeCell ref="D29:F29"/>
    <mergeCell ref="A30:F30"/>
    <mergeCell ref="A32:F32"/>
    <mergeCell ref="A31:B31"/>
    <mergeCell ref="C31:F31"/>
    <mergeCell ref="A36:F36"/>
    <mergeCell ref="A51:F51"/>
    <mergeCell ref="A85:E85"/>
    <mergeCell ref="D81:F81"/>
    <mergeCell ref="A88:E88"/>
    <mergeCell ref="A89:F89"/>
    <mergeCell ref="D86:D87"/>
    <mergeCell ref="E86:E87"/>
    <mergeCell ref="A80:C80"/>
    <mergeCell ref="A50:F50"/>
    <mergeCell ref="A81:C81"/>
    <mergeCell ref="A53:E53"/>
    <mergeCell ref="A67:F67"/>
    <mergeCell ref="D78:F78"/>
    <mergeCell ref="D54:E54"/>
    <mergeCell ref="D63:E63"/>
    <mergeCell ref="B22:F22"/>
    <mergeCell ref="A23:F23"/>
    <mergeCell ref="A49:F49"/>
    <mergeCell ref="A25:F25"/>
    <mergeCell ref="B26:F26"/>
    <mergeCell ref="A34:F34"/>
    <mergeCell ref="A43:F43"/>
    <mergeCell ref="B20:F20"/>
    <mergeCell ref="A46:F46"/>
    <mergeCell ref="B24:F24"/>
    <mergeCell ref="A35:F35"/>
    <mergeCell ref="A45:F45"/>
    <mergeCell ref="A27:F27"/>
    <mergeCell ref="A38:F38"/>
    <mergeCell ref="A40:F40"/>
    <mergeCell ref="A41:F41"/>
    <mergeCell ref="A42:F42"/>
    <mergeCell ref="A44:F44"/>
    <mergeCell ref="A33:F33"/>
    <mergeCell ref="A28:B28"/>
    <mergeCell ref="C28:F28"/>
    <mergeCell ref="A29:B29"/>
    <mergeCell ref="A37:F37"/>
    <mergeCell ref="A1:F1"/>
    <mergeCell ref="A2:F2"/>
    <mergeCell ref="A3:F3"/>
    <mergeCell ref="A4:F4"/>
    <mergeCell ref="A21:F21"/>
    <mergeCell ref="E15:F15"/>
    <mergeCell ref="E16:F16"/>
    <mergeCell ref="E18:F18"/>
    <mergeCell ref="E19:F19"/>
    <mergeCell ref="A14:C14"/>
    <mergeCell ref="A16:B16"/>
    <mergeCell ref="A18:C19"/>
    <mergeCell ref="A5:F5"/>
    <mergeCell ref="A6:F6"/>
    <mergeCell ref="A7:F7"/>
    <mergeCell ref="A17:B17"/>
    <mergeCell ref="A15:C15"/>
    <mergeCell ref="E14:F14"/>
    <mergeCell ref="E17:F17"/>
    <mergeCell ref="A102:A103"/>
    <mergeCell ref="A117:C117"/>
    <mergeCell ref="A137:F137"/>
    <mergeCell ref="A136:F136"/>
    <mergeCell ref="A135:F135"/>
    <mergeCell ref="A133:F133"/>
    <mergeCell ref="A132:F132"/>
    <mergeCell ref="A134:F134"/>
    <mergeCell ref="A115:C115"/>
    <mergeCell ref="A140:F140"/>
    <mergeCell ref="A138:F138"/>
    <mergeCell ref="A139:F139"/>
    <mergeCell ref="A109:F109"/>
    <mergeCell ref="A111:C111"/>
    <mergeCell ref="A108:F108"/>
    <mergeCell ref="A110:C110"/>
    <mergeCell ref="A116:C116"/>
    <mergeCell ref="A118:C118"/>
    <mergeCell ref="A119:C119"/>
    <mergeCell ref="A112:C112"/>
    <mergeCell ref="A114:C114"/>
    <mergeCell ref="A86:C86"/>
    <mergeCell ref="A55:C55"/>
    <mergeCell ref="A56:C56"/>
    <mergeCell ref="A57:C57"/>
    <mergeCell ref="A58:C58"/>
    <mergeCell ref="A60:C60"/>
    <mergeCell ref="A61:C61"/>
    <mergeCell ref="A71:F71"/>
    <mergeCell ref="A78:C78"/>
    <mergeCell ref="D80:F80"/>
    <mergeCell ref="A79:C79"/>
    <mergeCell ref="D79:F79"/>
    <mergeCell ref="A64:C64"/>
    <mergeCell ref="D55:D56"/>
    <mergeCell ref="E55:E56"/>
    <mergeCell ref="A59:C59"/>
    <mergeCell ref="D58:D59"/>
    <mergeCell ref="E58:E59"/>
    <mergeCell ref="D64:D65"/>
    <mergeCell ref="E64:E65"/>
  </mergeCells>
  <printOptions horizontalCentered="1"/>
  <pageMargins left="0.25" right="0.25" top="0.25" bottom="0.25" header="0" footer="0"/>
  <pageSetup scale="80" fitToHeight="0" orientation="portrait" horizontalDpi="1200" verticalDpi="1200" r:id="rId1"/>
  <headerFooter alignWithMargins="0">
    <oddFooter>&amp;CPage &amp;P of &amp;N</oddFooter>
  </headerFooter>
  <rowBreaks count="1" manualBreakCount="1">
    <brk id="88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A49FA-8F49-46A3-B0AC-777F4B303834}">
  <dimension ref="A1:F9"/>
  <sheetViews>
    <sheetView workbookViewId="0">
      <selection activeCell="C8" sqref="C8"/>
    </sheetView>
  </sheetViews>
  <sheetFormatPr defaultColWidth="9.140625" defaultRowHeight="18.75" x14ac:dyDescent="0.4"/>
  <cols>
    <col min="1" max="4" width="13.7109375" style="135" customWidth="1"/>
    <col min="5" max="5" width="9.140625" style="135"/>
    <col min="6" max="6" width="46" style="135" bestFit="1" customWidth="1"/>
    <col min="7" max="16384" width="9.140625" style="135"/>
  </cols>
  <sheetData>
    <row r="1" spans="1:6" ht="25.5" customHeight="1" x14ac:dyDescent="0.4">
      <c r="A1" s="136" t="s">
        <v>122</v>
      </c>
      <c r="B1" s="136" t="s">
        <v>123</v>
      </c>
      <c r="C1" s="136" t="s">
        <v>124</v>
      </c>
      <c r="D1" s="135" t="s">
        <v>125</v>
      </c>
    </row>
    <row r="2" spans="1:6" ht="25.5" customHeight="1" x14ac:dyDescent="0.4">
      <c r="A2" s="136">
        <v>1</v>
      </c>
      <c r="B2" s="269"/>
      <c r="C2" s="270"/>
      <c r="D2" s="135">
        <f>B2*C2</f>
        <v>0</v>
      </c>
      <c r="F2" s="137" t="s">
        <v>126</v>
      </c>
    </row>
    <row r="3" spans="1:6" ht="25.5" customHeight="1" x14ac:dyDescent="0.4">
      <c r="A3" s="136">
        <v>2</v>
      </c>
      <c r="B3" s="269"/>
      <c r="C3" s="270"/>
      <c r="D3" s="135">
        <f>B3*C3</f>
        <v>0</v>
      </c>
      <c r="F3" s="135" t="s">
        <v>127</v>
      </c>
    </row>
    <row r="4" spans="1:6" ht="25.5" customHeight="1" x14ac:dyDescent="0.4">
      <c r="A4" s="136">
        <v>3</v>
      </c>
      <c r="B4" s="269"/>
      <c r="C4" s="270"/>
      <c r="D4" s="135">
        <f>B4*C4</f>
        <v>0</v>
      </c>
    </row>
    <row r="5" spans="1:6" ht="25.5" customHeight="1" x14ac:dyDescent="0.4">
      <c r="A5" s="136">
        <v>4</v>
      </c>
      <c r="B5" s="269"/>
      <c r="C5" s="270"/>
      <c r="D5" s="135">
        <f>B5*C5</f>
        <v>0</v>
      </c>
    </row>
    <row r="6" spans="1:6" ht="25.5" customHeight="1" x14ac:dyDescent="0.4">
      <c r="A6" s="136">
        <v>5</v>
      </c>
      <c r="B6" s="269"/>
      <c r="C6" s="270"/>
      <c r="D6" s="135">
        <f>B6*C6</f>
        <v>0</v>
      </c>
    </row>
    <row r="7" spans="1:6" ht="25.5" customHeight="1" x14ac:dyDescent="0.4">
      <c r="C7" s="138">
        <f>SUM(C2:C6)</f>
        <v>0</v>
      </c>
      <c r="D7" s="135">
        <f>SUM(D2:D6)</f>
        <v>0</v>
      </c>
    </row>
    <row r="8" spans="1:6" ht="25.5" customHeight="1" x14ac:dyDescent="0.4"/>
    <row r="9" spans="1:6" ht="25.5" customHeight="1" x14ac:dyDescent="0.4">
      <c r="A9" s="268" t="s">
        <v>128</v>
      </c>
      <c r="B9" s="268"/>
      <c r="C9" s="139" t="e">
        <f>D7/C7</f>
        <v>#DIV/0!</v>
      </c>
    </row>
  </sheetData>
  <sheetProtection algorithmName="SHA-512" hashValue="Q9h1YhcDDGQVfE4NbEFg2DoJYOCmhsPD3pkIDEIe/OynxVmgHZGOsMOisXReI1vIx/XIe0jKb8IBMxnf0upKtg==" saltValue="2LnLxsVsM5FtVYIsncI5iQ==" spinCount="100000" sheet="1" objects="1" scenarios="1"/>
  <mergeCells count="1">
    <mergeCell ref="A9:B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E061C-6DCB-495D-B028-3A777EFD63B8}">
  <dimension ref="A1:F9"/>
  <sheetViews>
    <sheetView workbookViewId="0">
      <selection activeCell="E10" sqref="E10"/>
    </sheetView>
  </sheetViews>
  <sheetFormatPr defaultColWidth="9.140625" defaultRowHeight="18.75" x14ac:dyDescent="0.4"/>
  <cols>
    <col min="1" max="4" width="13.7109375" style="135" customWidth="1"/>
    <col min="5" max="5" width="9.140625" style="135"/>
    <col min="6" max="6" width="46" style="135" bestFit="1" customWidth="1"/>
    <col min="7" max="16384" width="9.140625" style="135"/>
  </cols>
  <sheetData>
    <row r="1" spans="1:6" ht="25.5" customHeight="1" x14ac:dyDescent="0.4">
      <c r="A1" s="136" t="s">
        <v>122</v>
      </c>
      <c r="B1" s="136" t="s">
        <v>129</v>
      </c>
      <c r="C1" s="136" t="s">
        <v>124</v>
      </c>
      <c r="D1" s="135" t="s">
        <v>125</v>
      </c>
    </row>
    <row r="2" spans="1:6" ht="25.5" customHeight="1" x14ac:dyDescent="0.4">
      <c r="A2" s="136">
        <v>1</v>
      </c>
      <c r="B2" s="269"/>
      <c r="C2" s="270"/>
      <c r="D2" s="135">
        <f>B2*C2</f>
        <v>0</v>
      </c>
      <c r="F2" s="137" t="s">
        <v>126</v>
      </c>
    </row>
    <row r="3" spans="1:6" ht="25.5" customHeight="1" x14ac:dyDescent="0.4">
      <c r="A3" s="136">
        <v>2</v>
      </c>
      <c r="B3" s="269"/>
      <c r="C3" s="270"/>
      <c r="D3" s="135">
        <f t="shared" ref="D3:D6" si="0">B3*C3</f>
        <v>0</v>
      </c>
      <c r="F3" s="135" t="s">
        <v>127</v>
      </c>
    </row>
    <row r="4" spans="1:6" ht="25.5" customHeight="1" x14ac:dyDescent="0.4">
      <c r="A4" s="136">
        <v>3</v>
      </c>
      <c r="B4" s="269"/>
      <c r="C4" s="270"/>
      <c r="D4" s="135">
        <f t="shared" si="0"/>
        <v>0</v>
      </c>
    </row>
    <row r="5" spans="1:6" ht="25.5" customHeight="1" x14ac:dyDescent="0.4">
      <c r="A5" s="136">
        <v>4</v>
      </c>
      <c r="B5" s="269"/>
      <c r="C5" s="270"/>
      <c r="D5" s="135">
        <f t="shared" si="0"/>
        <v>0</v>
      </c>
    </row>
    <row r="6" spans="1:6" ht="25.5" customHeight="1" x14ac:dyDescent="0.4">
      <c r="A6" s="136">
        <v>5</v>
      </c>
      <c r="B6" s="269"/>
      <c r="C6" s="270"/>
      <c r="D6" s="135">
        <f t="shared" si="0"/>
        <v>0</v>
      </c>
    </row>
    <row r="7" spans="1:6" ht="25.5" customHeight="1" x14ac:dyDescent="0.4">
      <c r="C7" s="138">
        <f>SUM(C2:C6)</f>
        <v>0</v>
      </c>
      <c r="D7" s="135">
        <f>SUM(D2:D6)</f>
        <v>0</v>
      </c>
    </row>
    <row r="8" spans="1:6" ht="25.5" customHeight="1" x14ac:dyDescent="0.4"/>
    <row r="9" spans="1:6" ht="25.5" customHeight="1" x14ac:dyDescent="0.4">
      <c r="A9" s="268" t="s">
        <v>130</v>
      </c>
      <c r="B9" s="268"/>
      <c r="C9" s="139" t="e">
        <f>D7/C7</f>
        <v>#DIV/0!</v>
      </c>
    </row>
  </sheetData>
  <sheetProtection algorithmName="SHA-512" hashValue="ZrzUEmI4h/GQhMUbGJWQdu5PJu1ul6PjkRjEjQPhbU2IPro2wB7sN8v1tJ/Tlkre5BiJZWjyCU98zBgBOZaIFg==" saltValue="J7O5oDK4WWYFwgEbLI/1bQ==" spinCount="100000" sheet="1" objects="1" scenarios="1"/>
  <mergeCells count="1">
    <mergeCell ref="A9:B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77C80-D277-4D51-8C9F-061BDFD043F6}">
  <dimension ref="A2:F7"/>
  <sheetViews>
    <sheetView workbookViewId="0">
      <selection activeCell="D2" sqref="D2"/>
    </sheetView>
  </sheetViews>
  <sheetFormatPr defaultColWidth="9.140625" defaultRowHeight="18.75" x14ac:dyDescent="0.4"/>
  <cols>
    <col min="1" max="1" width="14.140625" style="135" bestFit="1" customWidth="1"/>
    <col min="2" max="2" width="21.28515625" style="135" bestFit="1" customWidth="1"/>
    <col min="3" max="3" width="3.7109375" style="135" customWidth="1"/>
    <col min="4" max="4" width="21.42578125" style="135" bestFit="1" customWidth="1"/>
    <col min="5" max="5" width="21.7109375" style="135" bestFit="1" customWidth="1"/>
    <col min="6" max="6" width="25.5703125" style="135" bestFit="1" customWidth="1"/>
    <col min="7" max="7" width="12.28515625" style="135" bestFit="1" customWidth="1"/>
    <col min="8" max="16384" width="9.140625" style="135"/>
  </cols>
  <sheetData>
    <row r="2" spans="1:6" ht="25.5" customHeight="1" x14ac:dyDescent="0.4">
      <c r="A2" s="135" t="s">
        <v>135</v>
      </c>
      <c r="D2" s="271"/>
      <c r="F2" s="137" t="s">
        <v>126</v>
      </c>
    </row>
    <row r="3" spans="1:6" ht="25.5" customHeight="1" x14ac:dyDescent="0.4">
      <c r="A3" s="136"/>
      <c r="B3" s="136"/>
      <c r="C3" s="136"/>
      <c r="D3" s="140"/>
    </row>
    <row r="4" spans="1:6" ht="25.5" customHeight="1" x14ac:dyDescent="0.4">
      <c r="A4" s="141" t="s">
        <v>131</v>
      </c>
      <c r="D4" s="141"/>
      <c r="E4" s="142"/>
    </row>
    <row r="5" spans="1:6" ht="25.5" customHeight="1" x14ac:dyDescent="0.4">
      <c r="A5" s="143" t="s">
        <v>132</v>
      </c>
      <c r="B5" s="144">
        <f>IF(D2&gt;7500000,6000000,D2*0.8)</f>
        <v>0</v>
      </c>
      <c r="D5" s="143"/>
      <c r="E5" s="144"/>
    </row>
    <row r="6" spans="1:6" ht="25.5" customHeight="1" x14ac:dyDescent="0.4">
      <c r="A6" s="143" t="s">
        <v>133</v>
      </c>
      <c r="B6" s="144">
        <f>IF(D2&gt;1000000,100000,D2*0.1)</f>
        <v>0</v>
      </c>
      <c r="D6" s="143"/>
      <c r="E6" s="144"/>
    </row>
    <row r="7" spans="1:6" ht="25.5" customHeight="1" x14ac:dyDescent="0.4">
      <c r="A7" s="143" t="s">
        <v>134</v>
      </c>
      <c r="B7" s="140">
        <f>D2-B5-B6</f>
        <v>0</v>
      </c>
      <c r="D7" s="143"/>
      <c r="E7" s="140"/>
    </row>
  </sheetData>
  <sheetProtection algorithmName="SHA-512" hashValue="QzRbnhiRS+lJTchd7UJrONq1BRUWulweAA9SkVJb7VVzVV8AdWJDij2EnrohizSgh0OI2SB2xkgoLGacz/Llqg==" saltValue="gdu/yJ5xw7Rh9V1rBWp/T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b12df5-676f-4ee6-b422-f70f9b8b03f1">
      <Terms xmlns="http://schemas.microsoft.com/office/infopath/2007/PartnerControls"/>
    </lcf76f155ced4ddcb4097134ff3c332f>
    <TaxCatchAll xmlns="302bd41a-92e4-4af5-985d-8e55b909f32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FCF296BB256045A9103E2F04CBA0A6" ma:contentTypeVersion="14" ma:contentTypeDescription="Create a new document." ma:contentTypeScope="" ma:versionID="2e7a43abf4da49f218f3fae6c709f62f">
  <xsd:schema xmlns:xsd="http://www.w3.org/2001/XMLSchema" xmlns:xs="http://www.w3.org/2001/XMLSchema" xmlns:p="http://schemas.microsoft.com/office/2006/metadata/properties" xmlns:ns2="302bd41a-92e4-4af5-985d-8e55b909f32f" xmlns:ns3="30b12df5-676f-4ee6-b422-f70f9b8b03f1" targetNamespace="http://schemas.microsoft.com/office/2006/metadata/properties" ma:root="true" ma:fieldsID="00fec76381df58ad8a0f930d20ab4df5" ns2:_="" ns3:_="">
    <xsd:import namespace="302bd41a-92e4-4af5-985d-8e55b909f32f"/>
    <xsd:import namespace="30b12df5-676f-4ee6-b422-f70f9b8b03f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bd41a-92e4-4af5-985d-8e55b909f3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ef07b99-b855-47b4-8c50-9afa972242ae}" ma:internalName="TaxCatchAll" ma:showField="CatchAllData" ma:web="302bd41a-92e4-4af5-985d-8e55b909f3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12df5-676f-4ee6-b422-f70f9b8b03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63d92ff8-ac26-49d3-b3df-9d1b74e796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0C71B7-6E57-49C7-9A40-B27C5A046CCE}">
  <ds:schemaRefs>
    <ds:schemaRef ds:uri="http://schemas.microsoft.com/office/2006/metadata/properties"/>
    <ds:schemaRef ds:uri="http://schemas.microsoft.com/office/infopath/2007/PartnerControls"/>
    <ds:schemaRef ds:uri="30b12df5-676f-4ee6-b422-f70f9b8b03f1"/>
    <ds:schemaRef ds:uri="302bd41a-92e4-4af5-985d-8e55b909f32f"/>
  </ds:schemaRefs>
</ds:datastoreItem>
</file>

<file path=customXml/itemProps2.xml><?xml version="1.0" encoding="utf-8"?>
<ds:datastoreItem xmlns:ds="http://schemas.openxmlformats.org/officeDocument/2006/customXml" ds:itemID="{2D7E84A0-7634-443B-A3E4-C8CACEEFC3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2bd41a-92e4-4af5-985d-8e55b909f32f"/>
    <ds:schemaRef ds:uri="30b12df5-676f-4ee6-b422-f70f9b8b03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CB3627-8EB2-41D4-8D8D-9D0615D762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STBG Application </vt:lpstr>
      <vt:lpstr>PCI</vt:lpstr>
      <vt:lpstr>ADT</vt:lpstr>
      <vt:lpstr>PDIP</vt:lpstr>
      <vt:lpstr>'STBG Application '!OLE_LINK1</vt:lpstr>
      <vt:lpstr>'STBG Application '!Print_Area</vt:lpstr>
    </vt:vector>
  </TitlesOfParts>
  <Manager/>
  <Company>Akron_City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AMATS3</dc:creator>
  <cp:keywords/>
  <dc:description/>
  <cp:lastModifiedBy>Prater, Amy</cp:lastModifiedBy>
  <cp:revision/>
  <cp:lastPrinted>2025-09-26T13:29:27Z</cp:lastPrinted>
  <dcterms:created xsi:type="dcterms:W3CDTF">2002-10-18T16:47:48Z</dcterms:created>
  <dcterms:modified xsi:type="dcterms:W3CDTF">2025-09-30T11:40:04Z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0x01010051FCF296BB256045A9103E2F04CBA0A6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