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ronoh.sharepoint.com/sites/AMATSTIP/Shared Documents/TIP/New Projects (guidelines, apps, scoring)/2025/AMATS Blank Applications/"/>
    </mc:Choice>
  </mc:AlternateContent>
  <xr:revisionPtr revIDLastSave="408" documentId="11_E9099A632E30AD7976B3C84A0D62D5E876F76947" xr6:coauthVersionLast="47" xr6:coauthVersionMax="47" xr10:uidLastSave="{F41D89FA-56AD-42A7-862E-E6A96FDA6E67}"/>
  <bookViews>
    <workbookView xWindow="40935" yWindow="1890" windowWidth="28800" windowHeight="15345" activeTab="1" xr2:uid="{00000000-000D-0000-FFFF-FFFF00000000}"/>
  </bookViews>
  <sheets>
    <sheet name="Resurfacing App" sheetId="12" r:id="rId1"/>
    <sheet name="PCI" sheetId="13" r:id="rId2"/>
    <sheet name="ADT" sheetId="14" r:id="rId3"/>
    <sheet name="PDIP" sheetId="15" r:id="rId4"/>
  </sheets>
  <definedNames>
    <definedName name="_xlnm.Print_Area" localSheetId="0">'Resurfacing App'!$A$1:$F$94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5" l="1"/>
  <c r="B12" i="15"/>
  <c r="B14" i="15" s="1"/>
  <c r="B8" i="15"/>
  <c r="B7" i="15"/>
  <c r="B9" i="15" s="1"/>
  <c r="C7" i="14"/>
  <c r="D6" i="14"/>
  <c r="D5" i="14"/>
  <c r="D7" i="14" s="1"/>
  <c r="C9" i="14" s="1"/>
  <c r="D4" i="14"/>
  <c r="D3" i="14"/>
  <c r="D2" i="14"/>
  <c r="C7" i="13"/>
  <c r="D6" i="13"/>
  <c r="D5" i="13"/>
  <c r="D4" i="13"/>
  <c r="D3" i="13"/>
  <c r="D2" i="13"/>
  <c r="D7" i="13" s="1"/>
  <c r="C9" i="13" s="1"/>
  <c r="A32" i="12"/>
  <c r="A30" i="12"/>
</calcChain>
</file>

<file path=xl/sharedStrings.xml><?xml version="1.0" encoding="utf-8"?>
<sst xmlns="http://schemas.openxmlformats.org/spreadsheetml/2006/main" count="132" uniqueCount="113">
  <si>
    <t>AMATS</t>
  </si>
  <si>
    <t>Resurfacing Program</t>
  </si>
  <si>
    <t>Project Application</t>
  </si>
  <si>
    <t>Resurfacing funds can only be used for construction.</t>
  </si>
  <si>
    <t>Local legislation showing support of local match due with application.  Exceptions may be granted on a case by case basis.</t>
  </si>
  <si>
    <t>Minimum local match is 20% but may be reduced to 10% if participating in the Project Development Incentive Program (PDIP).</t>
  </si>
  <si>
    <t>Project Sponsor(s)</t>
  </si>
  <si>
    <t>Contact Person</t>
  </si>
  <si>
    <t>Name:</t>
  </si>
  <si>
    <t xml:space="preserve"> </t>
  </si>
  <si>
    <t>Title:</t>
  </si>
  <si>
    <t xml:space="preserve">Is this your Priority Project? </t>
  </si>
  <si>
    <t xml:space="preserve">     Yes             No</t>
  </si>
  <si>
    <t>Address:</t>
  </si>
  <si>
    <t xml:space="preserve">Is this a PDIP Project? </t>
  </si>
  <si>
    <t>(Please circle, only one priority project accepted per sponsor per funding category)</t>
  </si>
  <si>
    <t>Phone:</t>
  </si>
  <si>
    <t>Email:</t>
  </si>
  <si>
    <t>Project Name</t>
  </si>
  <si>
    <t>Location</t>
  </si>
  <si>
    <t>Termini</t>
  </si>
  <si>
    <t>Length</t>
  </si>
  <si>
    <t xml:space="preserve">Describe the type of work you plan to do. Please attach a map and any other useful information. </t>
  </si>
  <si>
    <r>
      <t>Does the pavement need full or partial depth repair?</t>
    </r>
    <r>
      <rPr>
        <sz val="11"/>
        <rFont val="Arial"/>
        <family val="2"/>
      </rPr>
      <t xml:space="preserve">      (Please circle)</t>
    </r>
  </si>
  <si>
    <t>Yes              No</t>
  </si>
  <si>
    <t>If yes, estimate the percent of pavement area that needs partial or full depth repair?</t>
  </si>
  <si>
    <t>Anticipated Project Schedule</t>
  </si>
  <si>
    <t>Month</t>
  </si>
  <si>
    <t>Year</t>
  </si>
  <si>
    <r>
      <t>Project Delays</t>
    </r>
    <r>
      <rPr>
        <sz val="11"/>
        <rFont val="Arial"/>
        <family val="2"/>
      </rPr>
      <t xml:space="preserve"> – projects that are delayed or cancelled will be re-evaluated based on the following principles:</t>
    </r>
  </si>
  <si>
    <t xml:space="preserve">Funding </t>
  </si>
  <si>
    <t>Estimated</t>
  </si>
  <si>
    <t>Project Phase</t>
  </si>
  <si>
    <t>FY</t>
  </si>
  <si>
    <t>Source</t>
  </si>
  <si>
    <t>Cost</t>
  </si>
  <si>
    <t>Percent</t>
  </si>
  <si>
    <t>Remarks</t>
  </si>
  <si>
    <t xml:space="preserve">Prelim. Engineering </t>
  </si>
  <si>
    <t>Local</t>
  </si>
  <si>
    <t>Not eligible for AMATS Resurfacing Funds</t>
  </si>
  <si>
    <t>Right-of-Way</t>
  </si>
  <si>
    <t>Construction</t>
  </si>
  <si>
    <t>(including construction inspection)</t>
  </si>
  <si>
    <t>STBG</t>
  </si>
  <si>
    <t>(80%) max. fed. share</t>
  </si>
  <si>
    <t>Other*</t>
  </si>
  <si>
    <t>Construction Total</t>
  </si>
  <si>
    <t>Project Total</t>
  </si>
  <si>
    <t>Yes               No</t>
  </si>
  <si>
    <t>Please use the space below to provide any additional information about this project.</t>
  </si>
  <si>
    <r>
      <t>(</t>
    </r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If estimate above is over 25%, project is considered reconstruction and not eligible for this program.)</t>
    </r>
  </si>
  <si>
    <r>
      <t>Do you anticipate this project being Local Let or ODOT Let?</t>
    </r>
    <r>
      <rPr>
        <sz val="11"/>
        <rFont val="Arial"/>
        <family val="2"/>
      </rPr>
      <t xml:space="preserve">      (Please circle)</t>
    </r>
  </si>
  <si>
    <t>Due Friday November 7, 2025;  Please email completed applications to aprater@akronohio.gov</t>
  </si>
  <si>
    <t xml:space="preserve">  higher, but may not be used on state Routes.</t>
  </si>
  <si>
    <t>Eligible resurfacing project funds can be used on any functionally classified road from urban minor collector/rural major collector or</t>
  </si>
  <si>
    <t>Project Sale</t>
  </si>
  <si>
    <t>Begin Construction</t>
  </si>
  <si>
    <t xml:space="preserve">a. If a project is delayed due to the lack of programmed federal funds, the project will be rescheduled as soon as funds </t>
  </si>
  <si>
    <t>b. If a project is delayed due to the project sponsor, the project may be cancelled or rescheduled at a later time as</t>
  </si>
  <si>
    <t xml:space="preserve">    become available.</t>
  </si>
  <si>
    <t xml:space="preserve">    not to impact or jeopardize other projects that have met their schedules.</t>
  </si>
  <si>
    <t>PDIP (if applicable)</t>
  </si>
  <si>
    <t>Lower amount: 10% or $100,000</t>
  </si>
  <si>
    <t>(20%) min. local share w/out PDIP</t>
  </si>
  <si>
    <r>
      <t xml:space="preserve">PDIP requires resurfacing projects </t>
    </r>
    <r>
      <rPr>
        <b/>
        <sz val="10"/>
        <color rgb="FFFF0000"/>
        <rFont val="Arial"/>
        <family val="2"/>
      </rPr>
      <t xml:space="preserve">PS&amp;E </t>
    </r>
    <r>
      <rPr>
        <b/>
        <sz val="10"/>
        <rFont val="Arial"/>
        <family val="2"/>
      </rPr>
      <t xml:space="preserve">submitted to ODOT within </t>
    </r>
    <r>
      <rPr>
        <b/>
        <sz val="10"/>
        <color rgb="FFFF0000"/>
        <rFont val="Arial"/>
        <family val="2"/>
      </rPr>
      <t>two</t>
    </r>
    <r>
      <rPr>
        <b/>
        <sz val="10"/>
        <rFont val="Arial"/>
        <family val="2"/>
      </rPr>
      <t xml:space="preserve"> years of award.</t>
    </r>
  </si>
  <si>
    <t>R/W Certification</t>
  </si>
  <si>
    <t>Detailed Design</t>
  </si>
  <si>
    <r>
      <t xml:space="preserve">Does your municipality have an ADA Transition Plan? </t>
    </r>
    <r>
      <rPr>
        <sz val="11"/>
        <rFont val="Arial"/>
        <family val="2"/>
      </rPr>
      <t xml:space="preserve">                 (Please circle)</t>
    </r>
  </si>
  <si>
    <t>Local      /      ODOT</t>
  </si>
  <si>
    <r>
      <t xml:space="preserve">Maximum resurfacing project request is </t>
    </r>
    <r>
      <rPr>
        <sz val="10"/>
        <color rgb="FFFF0000"/>
        <rFont val="Arial"/>
        <family val="2"/>
      </rPr>
      <t>$1,000,000 for priority project</t>
    </r>
    <r>
      <rPr>
        <sz val="10"/>
        <rFont val="Arial"/>
        <family val="2"/>
      </rPr>
      <t xml:space="preserve"> and </t>
    </r>
    <r>
      <rPr>
        <sz val="10"/>
        <color rgb="FFFF0000"/>
        <rFont val="Arial"/>
        <family val="2"/>
      </rPr>
      <t>$800,000 for others.</t>
    </r>
  </si>
  <si>
    <t>Chip and Seal</t>
  </si>
  <si>
    <t>Strip Paving</t>
  </si>
  <si>
    <t>Crack Sealing</t>
  </si>
  <si>
    <r>
      <t>Major Changes to Project Funding/Scope</t>
    </r>
    <r>
      <rPr>
        <sz val="11"/>
        <rFont val="Arial"/>
        <family val="2"/>
      </rPr>
      <t xml:space="preserve"> – Projects which have already received federal STBG funds through AMATS are not </t>
    </r>
  </si>
  <si>
    <t>eligible to apply for additional STBG funds through AMATS' normal application cycle.  If additional funding for a project is</t>
  </si>
  <si>
    <t>Subcommittee, TAC and Policy Committees, with the Policy Committee having final decision-making authority.</t>
  </si>
  <si>
    <t>Patching</t>
  </si>
  <si>
    <t>Location if not project limits</t>
  </si>
  <si>
    <t>Last resurfacing date</t>
  </si>
  <si>
    <t>(if known)</t>
  </si>
  <si>
    <t>Date complete</t>
  </si>
  <si>
    <t>Type of Maintenance</t>
  </si>
  <si>
    <t>Maintenance Completed</t>
  </si>
  <si>
    <t>Project Milestone (if applicable)</t>
  </si>
  <si>
    <t>PS&amp;E to District (remember PDIP)</t>
  </si>
  <si>
    <t>Environmental Document Approved</t>
  </si>
  <si>
    <r>
      <t xml:space="preserve">Anticipated Funding Requirements </t>
    </r>
    <r>
      <rPr>
        <sz val="11"/>
        <rFont val="Arial"/>
        <family val="2"/>
      </rPr>
      <t>(Maximum STBG resurfacing project request is $1,000,000 for priority or $800,000)</t>
    </r>
  </si>
  <si>
    <r>
      <rPr>
        <b/>
        <sz val="11"/>
        <rFont val="Arial"/>
        <family val="2"/>
      </rPr>
      <t>*Note:</t>
    </r>
    <r>
      <rPr>
        <sz val="11"/>
        <rFont val="Arial"/>
        <family val="2"/>
      </rPr>
      <t xml:space="preserve">  Interactive maps showing the latest PCIs and ADTs can be found on the AMATS website (linked in excel application).</t>
    </r>
  </si>
  <si>
    <t>Details</t>
  </si>
  <si>
    <t>* identify other secured funding sources in Remarks column</t>
  </si>
  <si>
    <t xml:space="preserve">necessary or major scope changes occur a request must be made to the AMATS Staff and will be reviewed by the TAC TIP </t>
  </si>
  <si>
    <t>If Local Let, who is your LPA Coordinator?  They must be up to date on LPA modules.</t>
  </si>
  <si>
    <t>Concrete roadways are not eligible unless being overlaid with asphalt.</t>
  </si>
  <si>
    <t>Roadways with a Pavement Condition Index (PCI) of greater than 80 are not eligible for funding.</t>
  </si>
  <si>
    <t>Asphalt shall not exceed 3 inches.</t>
  </si>
  <si>
    <t>Stage 2 Plans - Submitted</t>
  </si>
  <si>
    <t>Segment</t>
  </si>
  <si>
    <t>PCI</t>
  </si>
  <si>
    <t>Length (mi)</t>
  </si>
  <si>
    <t>Calculations</t>
  </si>
  <si>
    <t>Enter fields in yellow</t>
  </si>
  <si>
    <t>Note: only fill in number of segments needed</t>
  </si>
  <si>
    <t>Weighted PCI=</t>
  </si>
  <si>
    <t>ADT</t>
  </si>
  <si>
    <t>Weighted ADT=</t>
  </si>
  <si>
    <t>Enter total CO phase dollar amount:</t>
  </si>
  <si>
    <t>Resurfacing ($1 mil cap)</t>
  </si>
  <si>
    <t>STBG max:</t>
  </si>
  <si>
    <t>PDIP max:</t>
  </si>
  <si>
    <t>Local min:</t>
  </si>
  <si>
    <t>Resurfacing ($800,000 cap)</t>
  </si>
  <si>
    <t>Choose the priority or not below (calculates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</si>
</sst>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2"/>
      <color theme="1"/>
      <name val="Jost"/>
    </font>
    <font>
      <b/>
      <sz val="12"/>
      <color theme="1"/>
      <name val="Jost"/>
    </font>
    <font>
      <b/>
      <u/>
      <sz val="12"/>
      <color theme="1"/>
      <name val="Jost"/>
    </font>
    <font>
      <u/>
      <sz val="12"/>
      <color theme="1"/>
      <name val="Jost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8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/>
    </xf>
    <xf numFmtId="9" fontId="4" fillId="0" borderId="9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0" fontId="5" fillId="0" borderId="30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9" fontId="4" fillId="0" borderId="3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9" fontId="4" fillId="0" borderId="26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3" fillId="0" borderId="40" xfId="0" applyFont="1" applyBorder="1"/>
    <xf numFmtId="14" fontId="8" fillId="0" borderId="0" xfId="0" applyNumberFormat="1" applyFont="1" applyAlignment="1">
      <alignment horizontal="center" vertical="center"/>
    </xf>
    <xf numFmtId="14" fontId="8" fillId="0" borderId="34" xfId="0" applyNumberFormat="1" applyFont="1" applyBorder="1" applyAlignment="1">
      <alignment horizontal="center" vertical="center"/>
    </xf>
    <xf numFmtId="14" fontId="3" fillId="0" borderId="40" xfId="0" applyNumberFormat="1" applyFont="1" applyBorder="1" applyAlignment="1">
      <alignment horizontal="left" vertical="center"/>
    </xf>
    <xf numFmtId="14" fontId="3" fillId="0" borderId="40" xfId="0" applyNumberFormat="1" applyFont="1" applyBorder="1" applyAlignment="1">
      <alignment vertical="center"/>
    </xf>
    <xf numFmtId="14" fontId="13" fillId="0" borderId="40" xfId="0" applyNumberFormat="1" applyFont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34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5" fillId="0" borderId="3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164" fontId="4" fillId="0" borderId="51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 indent="2"/>
    </xf>
    <xf numFmtId="0" fontId="5" fillId="2" borderId="20" xfId="0" applyFont="1" applyFill="1" applyBorder="1" applyAlignment="1">
      <alignment horizontal="left" vertical="center"/>
    </xf>
    <xf numFmtId="0" fontId="4" fillId="0" borderId="5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indent="1"/>
    </xf>
    <xf numFmtId="0" fontId="4" fillId="0" borderId="40" xfId="0" applyFont="1" applyBorder="1" applyAlignment="1">
      <alignment horizontal="left" vertical="top" indent="1"/>
    </xf>
    <xf numFmtId="0" fontId="4" fillId="0" borderId="40" xfId="0" applyFont="1" applyBorder="1" applyAlignment="1">
      <alignment horizontal="left" vertical="top" indent="2"/>
    </xf>
    <xf numFmtId="0" fontId="5" fillId="0" borderId="50" xfId="0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9" fontId="4" fillId="0" borderId="54" xfId="0" applyNumberFormat="1" applyFont="1" applyBorder="1" applyAlignment="1">
      <alignment horizontal="center" vertical="center"/>
    </xf>
    <xf numFmtId="9" fontId="4" fillId="0" borderId="3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4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35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40" xfId="0" applyFont="1" applyBorder="1" applyAlignment="1">
      <alignment horizontal="left"/>
    </xf>
    <xf numFmtId="0" fontId="4" fillId="0" borderId="40" xfId="0" applyFont="1" applyBorder="1" applyAlignment="1">
      <alignment horizontal="left" vertical="center"/>
    </xf>
    <xf numFmtId="0" fontId="4" fillId="0" borderId="57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10" fillId="0" borderId="44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0" fillId="0" borderId="0" xfId="3" applyFont="1" applyAlignment="1">
      <alignment horizontal="center"/>
    </xf>
    <xf numFmtId="0" fontId="20" fillId="0" borderId="0" xfId="3" applyFont="1"/>
    <xf numFmtId="0" fontId="20" fillId="6" borderId="0" xfId="3" applyFont="1" applyFill="1"/>
    <xf numFmtId="2" fontId="20" fillId="0" borderId="0" xfId="3" applyNumberFormat="1" applyFont="1" applyAlignment="1">
      <alignment horizontal="center"/>
    </xf>
    <xf numFmtId="2" fontId="20" fillId="0" borderId="0" xfId="3" applyNumberFormat="1" applyFont="1"/>
    <xf numFmtId="165" fontId="20" fillId="0" borderId="0" xfId="3" applyNumberFormat="1" applyFont="1"/>
    <xf numFmtId="0" fontId="21" fillId="0" borderId="0" xfId="3" applyFont="1"/>
    <xf numFmtId="0" fontId="22" fillId="0" borderId="0" xfId="3" applyFont="1"/>
    <xf numFmtId="0" fontId="23" fillId="0" borderId="0" xfId="3" applyFont="1"/>
    <xf numFmtId="0" fontId="20" fillId="0" borderId="0" xfId="3" applyFont="1" applyAlignment="1">
      <alignment horizontal="right"/>
    </xf>
    <xf numFmtId="44" fontId="20" fillId="0" borderId="0" xfId="4" applyFont="1"/>
    <xf numFmtId="165" fontId="20" fillId="6" borderId="32" xfId="3" applyNumberFormat="1" applyFont="1" applyFill="1" applyBorder="1" applyProtection="1">
      <protection locked="0"/>
    </xf>
    <xf numFmtId="0" fontId="20" fillId="6" borderId="32" xfId="3" applyFont="1" applyFill="1" applyBorder="1" applyAlignment="1" applyProtection="1">
      <alignment horizontal="center"/>
      <protection locked="0"/>
    </xf>
    <xf numFmtId="2" fontId="20" fillId="6" borderId="32" xfId="3" applyNumberFormat="1" applyFont="1" applyFill="1" applyBorder="1" applyAlignment="1" applyProtection="1">
      <alignment horizontal="center"/>
      <protection locked="0"/>
    </xf>
    <xf numFmtId="0" fontId="4" fillId="0" borderId="3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3" borderId="35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50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4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3" borderId="35" xfId="2" applyFont="1" applyFill="1" applyBorder="1" applyAlignment="1">
      <alignment vertical="center"/>
    </xf>
    <xf numFmtId="0" fontId="10" fillId="3" borderId="22" xfId="2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horizontal="center" vertical="center"/>
    </xf>
    <xf numFmtId="3" fontId="4" fillId="4" borderId="17" xfId="0" applyNumberFormat="1" applyFont="1" applyFill="1" applyBorder="1" applyAlignment="1">
      <alignment horizontal="center" vertical="center"/>
    </xf>
    <xf numFmtId="3" fontId="4" fillId="4" borderId="29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3" borderId="40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5" borderId="35" xfId="0" applyFont="1" applyFill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0" fillId="3" borderId="21" xfId="2" applyFont="1" applyFill="1" applyBorder="1" applyAlignment="1">
      <alignment vertical="center"/>
    </xf>
    <xf numFmtId="0" fontId="21" fillId="0" borderId="0" xfId="3" applyFont="1" applyAlignment="1">
      <alignment horizontal="center"/>
    </xf>
  </cellXfs>
  <cellStyles count="5">
    <cellStyle name="Currency 2" xfId="4" xr:uid="{A5C806BF-5B6B-4951-AA28-2DE06DF2965F}"/>
    <cellStyle name="Hyperlink" xfId="2" builtinId="8"/>
    <cellStyle name="Normal" xfId="0" builtinId="0"/>
    <cellStyle name="Normal 2" xfId="1" xr:uid="{C9EEDA4A-CD25-4845-B473-79FB93DAA67A}"/>
    <cellStyle name="Normal 3" xfId="3" xr:uid="{C0AA8723-B3A7-4013-B94B-1346D8453C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I104"/>
  <sheetViews>
    <sheetView topLeftCell="A3" zoomScaleNormal="100" zoomScaleSheetLayoutView="100" workbookViewId="0">
      <selection activeCell="A2" sqref="A2:F2"/>
    </sheetView>
  </sheetViews>
  <sheetFormatPr defaultColWidth="9.140625" defaultRowHeight="12.75" x14ac:dyDescent="0.2"/>
  <cols>
    <col min="1" max="1" width="22.28515625" style="1" customWidth="1"/>
    <col min="2" max="2" width="9" style="1" customWidth="1"/>
    <col min="3" max="3" width="23.7109375" style="1" customWidth="1"/>
    <col min="4" max="5" width="15.7109375" style="1" customWidth="1"/>
    <col min="6" max="6" width="33.42578125" style="1" customWidth="1"/>
    <col min="7" max="7" width="3.85546875" style="1" customWidth="1"/>
    <col min="8" max="16384" width="9.140625" style="1"/>
  </cols>
  <sheetData>
    <row r="1" spans="1:6" ht="15" x14ac:dyDescent="0.2">
      <c r="A1" s="179" t="s">
        <v>0</v>
      </c>
      <c r="B1" s="180"/>
      <c r="C1" s="180"/>
      <c r="D1" s="180"/>
      <c r="E1" s="180"/>
      <c r="F1" s="181"/>
    </row>
    <row r="2" spans="1:6" ht="23.25" x14ac:dyDescent="0.2">
      <c r="A2" s="185" t="s">
        <v>1</v>
      </c>
      <c r="B2" s="186"/>
      <c r="C2" s="186"/>
      <c r="D2" s="186"/>
      <c r="E2" s="186"/>
      <c r="F2" s="187"/>
    </row>
    <row r="3" spans="1:6" ht="18" x14ac:dyDescent="0.2">
      <c r="A3" s="188" t="s">
        <v>2</v>
      </c>
      <c r="B3" s="189"/>
      <c r="C3" s="189"/>
      <c r="D3" s="189"/>
      <c r="E3" s="189"/>
      <c r="F3" s="190"/>
    </row>
    <row r="4" spans="1:6" ht="18" customHeight="1" x14ac:dyDescent="0.2">
      <c r="A4" s="182" t="s">
        <v>53</v>
      </c>
      <c r="B4" s="183"/>
      <c r="C4" s="183"/>
      <c r="D4" s="183"/>
      <c r="E4" s="183"/>
      <c r="F4" s="184"/>
    </row>
    <row r="5" spans="1:6" x14ac:dyDescent="0.2">
      <c r="A5" s="32" t="s">
        <v>55</v>
      </c>
      <c r="B5" s="33"/>
      <c r="C5" s="33"/>
      <c r="D5" s="33"/>
      <c r="E5" s="33"/>
      <c r="F5" s="34"/>
    </row>
    <row r="6" spans="1:6" x14ac:dyDescent="0.2">
      <c r="A6" s="32" t="s">
        <v>54</v>
      </c>
      <c r="B6" s="33"/>
      <c r="C6" s="33"/>
      <c r="D6" s="33"/>
      <c r="E6" s="33"/>
      <c r="F6" s="34"/>
    </row>
    <row r="7" spans="1:6" x14ac:dyDescent="0.2">
      <c r="A7" s="35" t="s">
        <v>93</v>
      </c>
      <c r="B7" s="33"/>
      <c r="C7" s="33"/>
      <c r="D7" s="33"/>
      <c r="E7" s="33"/>
      <c r="F7" s="34"/>
    </row>
    <row r="8" spans="1:6" x14ac:dyDescent="0.2">
      <c r="A8" s="32" t="s">
        <v>94</v>
      </c>
      <c r="B8" s="33"/>
      <c r="C8" s="33"/>
      <c r="D8" s="33"/>
      <c r="E8" s="33"/>
      <c r="F8" s="34"/>
    </row>
    <row r="9" spans="1:6" x14ac:dyDescent="0.2">
      <c r="A9" s="32" t="s">
        <v>95</v>
      </c>
      <c r="B9" s="33"/>
      <c r="C9" s="33"/>
      <c r="D9" s="33"/>
      <c r="E9" s="33"/>
      <c r="F9" s="34"/>
    </row>
    <row r="10" spans="1:6" x14ac:dyDescent="0.2">
      <c r="A10" s="36" t="s">
        <v>3</v>
      </c>
      <c r="B10" s="33"/>
      <c r="C10" s="33"/>
      <c r="D10" s="33"/>
      <c r="E10" s="33"/>
      <c r="F10" s="34"/>
    </row>
    <row r="11" spans="1:6" x14ac:dyDescent="0.2">
      <c r="A11" s="36" t="s">
        <v>4</v>
      </c>
      <c r="B11" s="33"/>
      <c r="C11" s="33"/>
      <c r="D11" s="33"/>
      <c r="E11" s="33"/>
      <c r="F11" s="34"/>
    </row>
    <row r="12" spans="1:6" x14ac:dyDescent="0.2">
      <c r="A12" s="36" t="s">
        <v>70</v>
      </c>
      <c r="B12" s="33"/>
      <c r="C12" s="33"/>
      <c r="D12" s="33"/>
      <c r="E12" s="33"/>
      <c r="F12" s="34"/>
    </row>
    <row r="13" spans="1:6" x14ac:dyDescent="0.2">
      <c r="A13" s="37" t="s">
        <v>5</v>
      </c>
      <c r="B13" s="33"/>
      <c r="C13" s="33"/>
      <c r="D13" s="33"/>
      <c r="E13" s="33"/>
      <c r="F13" s="34"/>
    </row>
    <row r="14" spans="1:6" ht="13.5" thickBot="1" x14ac:dyDescent="0.25">
      <c r="A14" s="37" t="s">
        <v>65</v>
      </c>
      <c r="B14" s="33"/>
      <c r="C14" s="33"/>
      <c r="D14" s="33"/>
      <c r="E14" s="33"/>
      <c r="F14" s="34"/>
    </row>
    <row r="15" spans="1:6" s="2" customFormat="1" ht="18.75" customHeight="1" x14ac:dyDescent="0.2">
      <c r="A15" s="38" t="s">
        <v>6</v>
      </c>
      <c r="B15" s="16"/>
      <c r="C15" s="17"/>
      <c r="D15" s="59" t="s">
        <v>7</v>
      </c>
      <c r="E15" s="18"/>
      <c r="F15" s="39"/>
    </row>
    <row r="16" spans="1:6" s="2" customFormat="1" ht="18.75" customHeight="1" x14ac:dyDescent="0.2">
      <c r="A16" s="135"/>
      <c r="B16" s="136"/>
      <c r="C16" s="137"/>
      <c r="D16" s="11" t="s">
        <v>8</v>
      </c>
      <c r="E16" s="191" t="s">
        <v>9</v>
      </c>
      <c r="F16" s="192"/>
    </row>
    <row r="17" spans="1:6" s="2" customFormat="1" ht="18.75" customHeight="1" x14ac:dyDescent="0.2">
      <c r="A17" s="128"/>
      <c r="B17" s="129"/>
      <c r="C17" s="130"/>
      <c r="D17" s="13" t="s">
        <v>10</v>
      </c>
      <c r="E17" s="116"/>
      <c r="F17" s="115"/>
    </row>
    <row r="18" spans="1:6" s="2" customFormat="1" ht="18.75" customHeight="1" x14ac:dyDescent="0.2">
      <c r="A18" s="177" t="s">
        <v>14</v>
      </c>
      <c r="B18" s="178"/>
      <c r="C18" s="28" t="s">
        <v>12</v>
      </c>
      <c r="D18" s="13" t="s">
        <v>13</v>
      </c>
      <c r="E18" s="116"/>
      <c r="F18" s="115"/>
    </row>
    <row r="19" spans="1:6" s="2" customFormat="1" ht="18.75" customHeight="1" x14ac:dyDescent="0.2">
      <c r="A19" s="177" t="s">
        <v>11</v>
      </c>
      <c r="B19" s="178"/>
      <c r="C19" s="28" t="s">
        <v>12</v>
      </c>
      <c r="D19" s="95"/>
      <c r="E19" s="116"/>
      <c r="F19" s="115"/>
    </row>
    <row r="20" spans="1:6" s="2" customFormat="1" ht="18.75" customHeight="1" x14ac:dyDescent="0.2">
      <c r="A20" s="171" t="s">
        <v>15</v>
      </c>
      <c r="B20" s="172"/>
      <c r="C20" s="173"/>
      <c r="D20" s="13" t="s">
        <v>16</v>
      </c>
      <c r="E20" s="116"/>
      <c r="F20" s="115"/>
    </row>
    <row r="21" spans="1:6" s="2" customFormat="1" ht="18.75" customHeight="1" x14ac:dyDescent="0.2">
      <c r="A21" s="174"/>
      <c r="B21" s="175"/>
      <c r="C21" s="176"/>
      <c r="D21" s="12" t="s">
        <v>17</v>
      </c>
      <c r="E21" s="118"/>
      <c r="F21" s="119"/>
    </row>
    <row r="22" spans="1:6" s="2" customFormat="1" ht="18.75" customHeight="1" x14ac:dyDescent="0.2">
      <c r="A22" s="40" t="s">
        <v>18</v>
      </c>
      <c r="B22" s="135"/>
      <c r="C22" s="136"/>
      <c r="D22" s="136"/>
      <c r="E22" s="136"/>
      <c r="F22" s="137"/>
    </row>
    <row r="23" spans="1:6" s="2" customFormat="1" ht="15" x14ac:dyDescent="0.2">
      <c r="A23" s="157"/>
      <c r="B23" s="158"/>
      <c r="C23" s="158"/>
      <c r="D23" s="158"/>
      <c r="E23" s="158"/>
      <c r="F23" s="159"/>
    </row>
    <row r="24" spans="1:6" s="2" customFormat="1" ht="18.75" customHeight="1" x14ac:dyDescent="0.2">
      <c r="A24" s="40" t="s">
        <v>19</v>
      </c>
      <c r="B24" s="135"/>
      <c r="C24" s="136"/>
      <c r="D24" s="136"/>
      <c r="E24" s="136"/>
      <c r="F24" s="137"/>
    </row>
    <row r="25" spans="1:6" s="2" customFormat="1" ht="14.25" x14ac:dyDescent="0.2">
      <c r="A25" s="193" t="s">
        <v>9</v>
      </c>
      <c r="B25" s="194"/>
      <c r="C25" s="194"/>
      <c r="D25" s="194"/>
      <c r="E25" s="194"/>
      <c r="F25" s="195"/>
    </row>
    <row r="26" spans="1:6" s="2" customFormat="1" ht="18.75" customHeight="1" x14ac:dyDescent="0.2">
      <c r="A26" s="40" t="s">
        <v>20</v>
      </c>
      <c r="B26" s="135"/>
      <c r="C26" s="136"/>
      <c r="D26" s="136"/>
      <c r="E26" s="136"/>
      <c r="F26" s="137"/>
    </row>
    <row r="27" spans="1:6" s="2" customFormat="1" ht="15" x14ac:dyDescent="0.2">
      <c r="A27" s="157"/>
      <c r="B27" s="158"/>
      <c r="C27" s="158"/>
      <c r="D27" s="158"/>
      <c r="E27" s="158"/>
      <c r="F27" s="159"/>
    </row>
    <row r="28" spans="1:6" s="2" customFormat="1" ht="18.75" customHeight="1" x14ac:dyDescent="0.2">
      <c r="A28" s="40" t="s">
        <v>21</v>
      </c>
      <c r="B28" s="135"/>
      <c r="C28" s="136"/>
      <c r="D28" s="136"/>
      <c r="E28" s="136"/>
      <c r="F28" s="137"/>
    </row>
    <row r="29" spans="1:6" s="2" customFormat="1" ht="15" x14ac:dyDescent="0.2">
      <c r="A29" s="157"/>
      <c r="B29" s="158"/>
      <c r="C29" s="158"/>
      <c r="D29" s="158"/>
      <c r="E29" s="158"/>
      <c r="F29" s="159"/>
    </row>
    <row r="30" spans="1:6" s="2" customFormat="1" ht="18.75" customHeight="1" x14ac:dyDescent="0.2">
      <c r="A30" s="160" t="str">
        <f>HYPERLINK("https://roadinsights.maps.arcgis.com/apps/dashboards/d1f87f5a3ee74df38c8a9e11c8788485","PCI* (weighted if necessary)")</f>
        <v>PCI* (weighted if necessary)</v>
      </c>
      <c r="B30" s="201"/>
      <c r="C30" s="135"/>
      <c r="D30" s="136"/>
      <c r="E30" s="136"/>
      <c r="F30" s="137"/>
    </row>
    <row r="31" spans="1:6" s="2" customFormat="1" ht="14.25" x14ac:dyDescent="0.2">
      <c r="A31" s="196"/>
      <c r="B31" s="197"/>
      <c r="C31" s="199"/>
      <c r="D31" s="199"/>
      <c r="E31" s="199"/>
      <c r="F31" s="200"/>
    </row>
    <row r="32" spans="1:6" s="2" customFormat="1" ht="18.75" customHeight="1" x14ac:dyDescent="0.2">
      <c r="A32" s="160" t="str">
        <f>HYPERLINK("https://akrongis.maps.arcgis.com/apps/webappviewer/index.html?id=9ad253d12ab440e7870a2fd078fdac7d","ADT* (weighted if necessary)")</f>
        <v>ADT* (weighted if necessary)</v>
      </c>
      <c r="B32" s="161"/>
      <c r="C32" s="162"/>
      <c r="D32" s="163"/>
      <c r="E32" s="163"/>
      <c r="F32" s="164"/>
    </row>
    <row r="33" spans="1:6" s="2" customFormat="1" ht="14.25" x14ac:dyDescent="0.2">
      <c r="A33" s="196"/>
      <c r="B33" s="197"/>
      <c r="C33" s="197"/>
      <c r="D33" s="197"/>
      <c r="E33" s="197"/>
      <c r="F33" s="198"/>
    </row>
    <row r="34" spans="1:6" s="2" customFormat="1" ht="15" x14ac:dyDescent="0.2">
      <c r="A34" s="165" t="s">
        <v>88</v>
      </c>
      <c r="B34" s="166"/>
      <c r="C34" s="166"/>
      <c r="D34" s="166"/>
      <c r="E34" s="166"/>
      <c r="F34" s="167"/>
    </row>
    <row r="35" spans="1:6" ht="18.75" customHeight="1" x14ac:dyDescent="0.2">
      <c r="A35" s="120" t="s">
        <v>22</v>
      </c>
      <c r="B35" s="121"/>
      <c r="C35" s="121"/>
      <c r="D35" s="121"/>
      <c r="E35" s="121"/>
      <c r="F35" s="122"/>
    </row>
    <row r="36" spans="1:6" s="2" customFormat="1" ht="18.75" customHeight="1" x14ac:dyDescent="0.2">
      <c r="A36" s="154"/>
      <c r="B36" s="155"/>
      <c r="C36" s="155"/>
      <c r="D36" s="155"/>
      <c r="E36" s="155"/>
      <c r="F36" s="156"/>
    </row>
    <row r="37" spans="1:6" s="2" customFormat="1" ht="18.75" customHeight="1" x14ac:dyDescent="0.2">
      <c r="A37" s="123"/>
      <c r="B37" s="116"/>
      <c r="C37" s="116"/>
      <c r="D37" s="116"/>
      <c r="E37" s="116"/>
      <c r="F37" s="115"/>
    </row>
    <row r="38" spans="1:6" s="2" customFormat="1" ht="18.75" customHeight="1" x14ac:dyDescent="0.2">
      <c r="A38" s="123"/>
      <c r="B38" s="116"/>
      <c r="C38" s="116"/>
      <c r="D38" s="116"/>
      <c r="E38" s="116"/>
      <c r="F38" s="115"/>
    </row>
    <row r="39" spans="1:6" s="2" customFormat="1" ht="18.75" customHeight="1" x14ac:dyDescent="0.2">
      <c r="A39" s="168"/>
      <c r="B39" s="169"/>
      <c r="C39" s="169"/>
      <c r="D39" s="169"/>
      <c r="E39" s="169"/>
      <c r="F39" s="170"/>
    </row>
    <row r="40" spans="1:6" s="2" customFormat="1" ht="18.75" customHeight="1" x14ac:dyDescent="0.2">
      <c r="A40" s="76" t="s">
        <v>83</v>
      </c>
      <c r="B40" s="77"/>
      <c r="C40" s="85" t="s">
        <v>82</v>
      </c>
      <c r="D40" s="86" t="s">
        <v>81</v>
      </c>
      <c r="E40" s="86" t="s">
        <v>78</v>
      </c>
      <c r="F40" s="87"/>
    </row>
    <row r="41" spans="1:6" s="2" customFormat="1" ht="18.75" customHeight="1" x14ac:dyDescent="0.2">
      <c r="A41" s="88" t="s">
        <v>79</v>
      </c>
      <c r="C41" s="81" t="s">
        <v>71</v>
      </c>
      <c r="D41" s="96"/>
      <c r="E41" s="114"/>
      <c r="F41" s="115"/>
    </row>
    <row r="42" spans="1:6" s="2" customFormat="1" ht="18.75" customHeight="1" x14ac:dyDescent="0.2">
      <c r="A42" s="88" t="s">
        <v>80</v>
      </c>
      <c r="C42" s="82" t="s">
        <v>72</v>
      </c>
      <c r="D42" s="96"/>
      <c r="E42" s="114"/>
      <c r="F42" s="115"/>
    </row>
    <row r="43" spans="1:6" s="2" customFormat="1" ht="18.75" customHeight="1" x14ac:dyDescent="0.2">
      <c r="A43" s="89"/>
      <c r="C43" s="82" t="s">
        <v>73</v>
      </c>
      <c r="D43" s="96"/>
      <c r="E43" s="114"/>
      <c r="F43" s="115"/>
    </row>
    <row r="44" spans="1:6" s="2" customFormat="1" ht="18.75" customHeight="1" x14ac:dyDescent="0.2">
      <c r="A44" s="72"/>
      <c r="C44" s="82" t="s">
        <v>77</v>
      </c>
      <c r="D44" s="96"/>
      <c r="E44" s="114"/>
      <c r="F44" s="115"/>
    </row>
    <row r="45" spans="1:6" s="2" customFormat="1" ht="15" x14ac:dyDescent="0.2">
      <c r="A45" s="78"/>
      <c r="B45" s="75"/>
      <c r="C45" s="84"/>
      <c r="D45" s="83"/>
      <c r="E45" s="146"/>
      <c r="F45" s="147"/>
    </row>
    <row r="46" spans="1:6" s="2" customFormat="1" ht="18.75" customHeight="1" x14ac:dyDescent="0.2">
      <c r="A46" s="148" t="s">
        <v>23</v>
      </c>
      <c r="B46" s="149"/>
      <c r="C46" s="149"/>
      <c r="D46" s="149"/>
      <c r="E46" s="150"/>
      <c r="F46" s="41" t="s">
        <v>24</v>
      </c>
    </row>
    <row r="47" spans="1:6" s="2" customFormat="1" ht="18.75" customHeight="1" x14ac:dyDescent="0.2">
      <c r="A47" s="125" t="s">
        <v>25</v>
      </c>
      <c r="B47" s="126"/>
      <c r="C47" s="126"/>
      <c r="D47" s="126"/>
      <c r="E47" s="126"/>
      <c r="F47" s="97"/>
    </row>
    <row r="48" spans="1:6" s="2" customFormat="1" ht="15" x14ac:dyDescent="0.2">
      <c r="A48" s="151" t="s">
        <v>51</v>
      </c>
      <c r="B48" s="152"/>
      <c r="C48" s="152"/>
      <c r="D48" s="152"/>
      <c r="E48" s="152"/>
      <c r="F48" s="153"/>
    </row>
    <row r="49" spans="1:6" s="2" customFormat="1" ht="18.75" customHeight="1" x14ac:dyDescent="0.2">
      <c r="A49" s="148" t="s">
        <v>52</v>
      </c>
      <c r="B49" s="149"/>
      <c r="C49" s="149"/>
      <c r="D49" s="149"/>
      <c r="E49" s="150"/>
      <c r="F49" s="41" t="s">
        <v>69</v>
      </c>
    </row>
    <row r="50" spans="1:6" s="2" customFormat="1" ht="18.75" customHeight="1" x14ac:dyDescent="0.2">
      <c r="A50" s="112" t="s">
        <v>92</v>
      </c>
      <c r="B50" s="113"/>
      <c r="C50" s="113"/>
      <c r="D50" s="113"/>
      <c r="E50" s="113"/>
      <c r="F50" s="94"/>
    </row>
    <row r="51" spans="1:6" s="2" customFormat="1" ht="18.75" customHeight="1" x14ac:dyDescent="0.2">
      <c r="A51" s="120" t="s">
        <v>68</v>
      </c>
      <c r="B51" s="121"/>
      <c r="C51" s="121"/>
      <c r="D51" s="121"/>
      <c r="E51" s="122"/>
      <c r="F51" s="41" t="s">
        <v>49</v>
      </c>
    </row>
    <row r="52" spans="1:6" s="2" customFormat="1" ht="18.75" customHeight="1" x14ac:dyDescent="0.2">
      <c r="A52" s="120" t="s">
        <v>87</v>
      </c>
      <c r="B52" s="121"/>
      <c r="C52" s="121"/>
      <c r="D52" s="121"/>
      <c r="E52" s="121"/>
      <c r="F52" s="122"/>
    </row>
    <row r="53" spans="1:6" s="2" customFormat="1" ht="18.75" customHeight="1" x14ac:dyDescent="0.2">
      <c r="A53" s="26"/>
      <c r="B53" s="26"/>
      <c r="C53" s="27" t="s">
        <v>30</v>
      </c>
      <c r="D53" s="27" t="s">
        <v>31</v>
      </c>
      <c r="E53" s="26"/>
      <c r="F53" s="26"/>
    </row>
    <row r="54" spans="1:6" s="2" customFormat="1" ht="18.75" customHeight="1" thickBot="1" x14ac:dyDescent="0.25">
      <c r="A54" s="19" t="s">
        <v>32</v>
      </c>
      <c r="B54" s="19" t="s">
        <v>33</v>
      </c>
      <c r="C54" s="19" t="s">
        <v>34</v>
      </c>
      <c r="D54" s="19" t="s">
        <v>35</v>
      </c>
      <c r="E54" s="20" t="s">
        <v>36</v>
      </c>
      <c r="F54" s="19" t="s">
        <v>37</v>
      </c>
    </row>
    <row r="55" spans="1:6" s="2" customFormat="1" ht="18.75" customHeight="1" thickTop="1" x14ac:dyDescent="0.2">
      <c r="A55" s="67" t="s">
        <v>38</v>
      </c>
      <c r="B55" s="65"/>
      <c r="C55" s="65" t="s">
        <v>39</v>
      </c>
      <c r="D55" s="90"/>
      <c r="E55" s="69">
        <v>1</v>
      </c>
      <c r="F55" s="138" t="s">
        <v>40</v>
      </c>
    </row>
    <row r="56" spans="1:6" s="2" customFormat="1" ht="18.75" customHeight="1" x14ac:dyDescent="0.2">
      <c r="A56" s="68" t="s">
        <v>67</v>
      </c>
      <c r="B56" s="24"/>
      <c r="C56" s="24" t="s">
        <v>39</v>
      </c>
      <c r="D56" s="91"/>
      <c r="E56" s="70">
        <v>1</v>
      </c>
      <c r="F56" s="139"/>
    </row>
    <row r="57" spans="1:6" s="2" customFormat="1" ht="18.75" customHeight="1" x14ac:dyDescent="0.2">
      <c r="A57" s="68" t="s">
        <v>41</v>
      </c>
      <c r="B57" s="24"/>
      <c r="C57" s="24" t="s">
        <v>39</v>
      </c>
      <c r="D57" s="66"/>
      <c r="E57" s="70">
        <v>1</v>
      </c>
      <c r="F57" s="139"/>
    </row>
    <row r="58" spans="1:6" s="2" customFormat="1" ht="18.75" customHeight="1" x14ac:dyDescent="0.2">
      <c r="A58" s="64" t="s">
        <v>42</v>
      </c>
      <c r="B58" s="5"/>
      <c r="C58" s="6" t="s">
        <v>44</v>
      </c>
      <c r="D58" s="8"/>
      <c r="E58" s="10"/>
      <c r="F58" s="52" t="s">
        <v>45</v>
      </c>
    </row>
    <row r="59" spans="1:6" s="2" customFormat="1" ht="18.75" customHeight="1" x14ac:dyDescent="0.2">
      <c r="A59" s="124" t="s">
        <v>43</v>
      </c>
      <c r="B59" s="5"/>
      <c r="C59" s="3" t="s">
        <v>62</v>
      </c>
      <c r="D59" s="4"/>
      <c r="E59" s="9"/>
      <c r="F59" s="52" t="s">
        <v>63</v>
      </c>
    </row>
    <row r="60" spans="1:6" s="2" customFormat="1" ht="18.75" customHeight="1" x14ac:dyDescent="0.2">
      <c r="A60" s="124"/>
      <c r="B60" s="5" t="s">
        <v>9</v>
      </c>
      <c r="C60" s="3" t="s">
        <v>39</v>
      </c>
      <c r="D60" s="4"/>
      <c r="E60" s="9"/>
      <c r="F60" s="51" t="s">
        <v>64</v>
      </c>
    </row>
    <row r="61" spans="1:6" s="2" customFormat="1" ht="18.75" customHeight="1" x14ac:dyDescent="0.2">
      <c r="A61" s="60"/>
      <c r="B61" s="5"/>
      <c r="C61" s="3" t="s">
        <v>46</v>
      </c>
      <c r="D61" s="21"/>
      <c r="E61" s="9"/>
      <c r="F61" s="51"/>
    </row>
    <row r="62" spans="1:6" s="2" customFormat="1" ht="18.75" customHeight="1" x14ac:dyDescent="0.2">
      <c r="A62" s="53"/>
      <c r="B62" s="5"/>
      <c r="C62" s="3" t="s">
        <v>46</v>
      </c>
      <c r="D62" s="15" t="s">
        <v>9</v>
      </c>
      <c r="E62" s="31"/>
      <c r="F62" s="54"/>
    </row>
    <row r="63" spans="1:6" s="2" customFormat="1" ht="18.75" customHeight="1" x14ac:dyDescent="0.2">
      <c r="A63" s="50"/>
      <c r="B63" s="14"/>
      <c r="C63" s="15" t="s">
        <v>47</v>
      </c>
      <c r="D63" s="92"/>
      <c r="E63" s="30"/>
      <c r="F63" s="55"/>
    </row>
    <row r="64" spans="1:6" s="2" customFormat="1" ht="18.75" customHeight="1" x14ac:dyDescent="0.2">
      <c r="A64" s="56"/>
      <c r="B64" s="22" t="s">
        <v>9</v>
      </c>
      <c r="C64" s="23" t="s">
        <v>48</v>
      </c>
      <c r="D64" s="91" t="s">
        <v>9</v>
      </c>
      <c r="E64" s="25"/>
      <c r="F64" s="57"/>
    </row>
    <row r="65" spans="1:9" s="2" customFormat="1" ht="14.25" x14ac:dyDescent="0.2">
      <c r="A65" s="125" t="s">
        <v>90</v>
      </c>
      <c r="B65" s="126"/>
      <c r="C65" s="126"/>
      <c r="D65" s="126"/>
      <c r="E65" s="126"/>
      <c r="F65" s="127"/>
      <c r="I65" s="71"/>
    </row>
    <row r="66" spans="1:9" s="2" customFormat="1" ht="18.75" customHeight="1" x14ac:dyDescent="0.2">
      <c r="A66" s="140" t="s">
        <v>26</v>
      </c>
      <c r="B66" s="141"/>
      <c r="C66" s="141"/>
      <c r="D66" s="141"/>
      <c r="E66" s="141"/>
      <c r="F66" s="142"/>
    </row>
    <row r="67" spans="1:9" s="2" customFormat="1" ht="18.75" customHeight="1" x14ac:dyDescent="0.2">
      <c r="A67" s="131" t="s">
        <v>84</v>
      </c>
      <c r="B67" s="132"/>
      <c r="C67" s="132"/>
      <c r="D67" s="29" t="s">
        <v>27</v>
      </c>
      <c r="E67" s="29" t="s">
        <v>28</v>
      </c>
      <c r="F67" s="93" t="s">
        <v>89</v>
      </c>
    </row>
    <row r="68" spans="1:9" s="2" customFormat="1" ht="18.75" customHeight="1" x14ac:dyDescent="0.2">
      <c r="A68" s="133" t="s">
        <v>96</v>
      </c>
      <c r="B68" s="134"/>
      <c r="C68" s="134"/>
      <c r="D68" s="3"/>
      <c r="E68" s="3"/>
      <c r="F68" s="42"/>
    </row>
    <row r="69" spans="1:9" s="2" customFormat="1" ht="18.75" customHeight="1" x14ac:dyDescent="0.2">
      <c r="A69" s="133" t="s">
        <v>85</v>
      </c>
      <c r="B69" s="134"/>
      <c r="C69" s="134"/>
      <c r="D69" s="3"/>
      <c r="E69" s="3"/>
      <c r="F69" s="42"/>
    </row>
    <row r="70" spans="1:9" s="2" customFormat="1" ht="18.75" customHeight="1" x14ac:dyDescent="0.2">
      <c r="A70" s="133" t="s">
        <v>86</v>
      </c>
      <c r="B70" s="134"/>
      <c r="C70" s="134"/>
      <c r="D70" s="3"/>
      <c r="E70" s="3"/>
      <c r="F70" s="42"/>
    </row>
    <row r="71" spans="1:9" ht="18.75" customHeight="1" x14ac:dyDescent="0.2">
      <c r="A71" s="123" t="s">
        <v>66</v>
      </c>
      <c r="B71" s="116"/>
      <c r="C71" s="143"/>
      <c r="D71" s="3"/>
      <c r="E71" s="3"/>
      <c r="F71" s="42"/>
    </row>
    <row r="72" spans="1:9" s="2" customFormat="1" ht="18.75" customHeight="1" x14ac:dyDescent="0.2">
      <c r="A72" s="133" t="s">
        <v>56</v>
      </c>
      <c r="B72" s="134"/>
      <c r="C72" s="134"/>
      <c r="D72" s="3"/>
      <c r="E72" s="3"/>
      <c r="F72" s="42"/>
    </row>
    <row r="73" spans="1:9" s="2" customFormat="1" ht="18.75" customHeight="1" x14ac:dyDescent="0.2">
      <c r="A73" s="144" t="s">
        <v>57</v>
      </c>
      <c r="B73" s="145"/>
      <c r="C73" s="145"/>
      <c r="D73" s="7"/>
      <c r="E73" s="7"/>
      <c r="F73" s="43"/>
    </row>
    <row r="74" spans="1:9" s="2" customFormat="1" ht="14.25" x14ac:dyDescent="0.2">
      <c r="A74" s="44"/>
      <c r="B74" s="45"/>
      <c r="C74" s="45"/>
      <c r="D74" s="45"/>
      <c r="E74" s="45"/>
      <c r="F74" s="46"/>
    </row>
    <row r="75" spans="1:9" s="2" customFormat="1" ht="15" x14ac:dyDescent="0.2">
      <c r="A75" s="61" t="s">
        <v>29</v>
      </c>
      <c r="B75"/>
      <c r="C75" s="47"/>
      <c r="D75" s="47"/>
      <c r="E75" s="47"/>
      <c r="F75" s="48"/>
    </row>
    <row r="76" spans="1:9" s="2" customFormat="1" ht="14.25" x14ac:dyDescent="0.2">
      <c r="A76" s="58" t="s">
        <v>58</v>
      </c>
      <c r="F76" s="49"/>
    </row>
    <row r="77" spans="1:9" s="2" customFormat="1" ht="14.25" x14ac:dyDescent="0.2">
      <c r="A77" s="58" t="s">
        <v>60</v>
      </c>
      <c r="F77" s="49"/>
    </row>
    <row r="78" spans="1:9" s="2" customFormat="1" ht="14.25" x14ac:dyDescent="0.2">
      <c r="A78" s="58" t="s">
        <v>59</v>
      </c>
      <c r="B78" s="45"/>
      <c r="C78" s="45"/>
      <c r="D78" s="45"/>
      <c r="E78" s="45"/>
      <c r="F78" s="46"/>
    </row>
    <row r="79" spans="1:9" s="2" customFormat="1" ht="14.25" x14ac:dyDescent="0.2">
      <c r="A79" s="63" t="s">
        <v>61</v>
      </c>
      <c r="B79" s="45"/>
      <c r="C79" s="45"/>
      <c r="D79" s="45"/>
      <c r="E79" s="45"/>
      <c r="F79" s="46"/>
    </row>
    <row r="80" spans="1:9" s="2" customFormat="1" ht="14.25" x14ac:dyDescent="0.2">
      <c r="A80" s="62"/>
      <c r="B80" s="45"/>
      <c r="C80" s="45"/>
      <c r="D80" s="45"/>
      <c r="E80" s="45"/>
      <c r="F80" s="46"/>
    </row>
    <row r="81" spans="1:9" s="2" customFormat="1" ht="15" x14ac:dyDescent="0.2">
      <c r="A81" s="79" t="s">
        <v>74</v>
      </c>
      <c r="B81" s="73"/>
      <c r="C81" s="73"/>
      <c r="D81" s="73"/>
      <c r="E81" s="73"/>
      <c r="F81" s="74"/>
      <c r="I81" s="71"/>
    </row>
    <row r="82" spans="1:9" s="2" customFormat="1" ht="15" x14ac:dyDescent="0.2">
      <c r="A82" s="80" t="s">
        <v>75</v>
      </c>
      <c r="B82" s="73"/>
      <c r="C82" s="73"/>
      <c r="D82" s="73"/>
      <c r="E82" s="73"/>
      <c r="F82" s="74"/>
    </row>
    <row r="83" spans="1:9" s="2" customFormat="1" ht="15" x14ac:dyDescent="0.2">
      <c r="A83" s="80" t="s">
        <v>91</v>
      </c>
      <c r="B83" s="73"/>
      <c r="C83" s="73"/>
      <c r="D83" s="73"/>
      <c r="E83" s="73"/>
      <c r="F83" s="74"/>
    </row>
    <row r="84" spans="1:9" s="2" customFormat="1" ht="15" x14ac:dyDescent="0.2">
      <c r="A84" s="80" t="s">
        <v>76</v>
      </c>
      <c r="B84" s="73"/>
      <c r="C84" s="73"/>
      <c r="D84" s="73"/>
      <c r="E84" s="73"/>
      <c r="F84" s="74"/>
    </row>
    <row r="85" spans="1:9" s="2" customFormat="1" ht="15" x14ac:dyDescent="0.2">
      <c r="A85" s="72"/>
      <c r="B85" s="47"/>
      <c r="C85" s="47"/>
      <c r="D85" s="47"/>
      <c r="E85" s="47"/>
      <c r="F85" s="48"/>
    </row>
    <row r="86" spans="1:9" ht="18.75" customHeight="1" x14ac:dyDescent="0.2">
      <c r="A86" s="120" t="s">
        <v>50</v>
      </c>
      <c r="B86" s="121"/>
      <c r="C86" s="121"/>
      <c r="D86" s="121"/>
      <c r="E86" s="121"/>
      <c r="F86" s="122"/>
    </row>
    <row r="87" spans="1:9" s="2" customFormat="1" ht="18.75" customHeight="1" x14ac:dyDescent="0.2">
      <c r="A87" s="123"/>
      <c r="B87" s="116"/>
      <c r="C87" s="116"/>
      <c r="D87" s="116"/>
      <c r="E87" s="116"/>
      <c r="F87" s="115"/>
      <c r="I87" s="71"/>
    </row>
    <row r="88" spans="1:9" s="2" customFormat="1" ht="18.75" customHeight="1" x14ac:dyDescent="0.2">
      <c r="A88" s="123"/>
      <c r="B88" s="116"/>
      <c r="C88" s="116"/>
      <c r="D88" s="116"/>
      <c r="E88" s="116"/>
      <c r="F88" s="115"/>
    </row>
    <row r="89" spans="1:9" s="2" customFormat="1" ht="18.75" customHeight="1" x14ac:dyDescent="0.2">
      <c r="A89" s="123"/>
      <c r="B89" s="116"/>
      <c r="C89" s="116"/>
      <c r="D89" s="116"/>
      <c r="E89" s="116"/>
      <c r="F89" s="115"/>
    </row>
    <row r="90" spans="1:9" s="2" customFormat="1" ht="18.75" customHeight="1" x14ac:dyDescent="0.2">
      <c r="A90" s="123"/>
      <c r="B90" s="116"/>
      <c r="C90" s="116"/>
      <c r="D90" s="116"/>
      <c r="E90" s="116"/>
      <c r="F90" s="115"/>
    </row>
    <row r="91" spans="1:9" s="2" customFormat="1" ht="18.75" customHeight="1" x14ac:dyDescent="0.2">
      <c r="A91" s="128"/>
      <c r="B91" s="129"/>
      <c r="C91" s="129"/>
      <c r="D91" s="129"/>
      <c r="E91" s="129"/>
      <c r="F91" s="130"/>
    </row>
    <row r="92" spans="1:9" s="2" customFormat="1" ht="18.75" customHeight="1" x14ac:dyDescent="0.2">
      <c r="A92" s="128"/>
      <c r="B92" s="129"/>
      <c r="C92" s="129"/>
      <c r="D92" s="129"/>
      <c r="E92" s="129"/>
      <c r="F92" s="130"/>
    </row>
    <row r="93" spans="1:9" ht="18.75" customHeight="1" x14ac:dyDescent="0.2">
      <c r="A93" s="123"/>
      <c r="B93" s="116"/>
      <c r="C93" s="116"/>
      <c r="D93" s="116"/>
      <c r="E93" s="116"/>
      <c r="F93" s="115"/>
    </row>
    <row r="94" spans="1:9" ht="18.75" customHeight="1" x14ac:dyDescent="0.2">
      <c r="A94" s="117"/>
      <c r="B94" s="118"/>
      <c r="C94" s="118"/>
      <c r="D94" s="118"/>
      <c r="E94" s="118"/>
      <c r="F94" s="119"/>
    </row>
    <row r="95" spans="1:9" ht="20.100000000000001" customHeight="1" x14ac:dyDescent="0.2"/>
    <row r="96" spans="1:9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</sheetData>
  <mergeCells count="67">
    <mergeCell ref="A23:F23"/>
    <mergeCell ref="B24:F24"/>
    <mergeCell ref="A25:F25"/>
    <mergeCell ref="B26:F26"/>
    <mergeCell ref="A33:F33"/>
    <mergeCell ref="A31:F31"/>
    <mergeCell ref="A30:B30"/>
    <mergeCell ref="A20:C21"/>
    <mergeCell ref="A17:C17"/>
    <mergeCell ref="A18:B18"/>
    <mergeCell ref="A1:F1"/>
    <mergeCell ref="A4:F4"/>
    <mergeCell ref="A2:F2"/>
    <mergeCell ref="A16:C16"/>
    <mergeCell ref="A3:F3"/>
    <mergeCell ref="E20:F20"/>
    <mergeCell ref="E21:F21"/>
    <mergeCell ref="E16:F16"/>
    <mergeCell ref="E17:F17"/>
    <mergeCell ref="E18:F18"/>
    <mergeCell ref="A19:B19"/>
    <mergeCell ref="A46:E46"/>
    <mergeCell ref="A36:F36"/>
    <mergeCell ref="A37:F37"/>
    <mergeCell ref="E44:F44"/>
    <mergeCell ref="A27:F27"/>
    <mergeCell ref="A29:F29"/>
    <mergeCell ref="B28:F28"/>
    <mergeCell ref="A32:B32"/>
    <mergeCell ref="C32:F32"/>
    <mergeCell ref="C30:F30"/>
    <mergeCell ref="A34:F34"/>
    <mergeCell ref="A35:F35"/>
    <mergeCell ref="A39:F39"/>
    <mergeCell ref="A38:F38"/>
    <mergeCell ref="A68:C68"/>
    <mergeCell ref="A69:C69"/>
    <mergeCell ref="A70:C70"/>
    <mergeCell ref="A91:F91"/>
    <mergeCell ref="B22:F22"/>
    <mergeCell ref="F55:F57"/>
    <mergeCell ref="A66:F66"/>
    <mergeCell ref="A71:C71"/>
    <mergeCell ref="A72:C72"/>
    <mergeCell ref="A73:C73"/>
    <mergeCell ref="E41:F41"/>
    <mergeCell ref="E45:F45"/>
    <mergeCell ref="A47:E47"/>
    <mergeCell ref="A51:E51"/>
    <mergeCell ref="A49:E49"/>
    <mergeCell ref="A48:F48"/>
    <mergeCell ref="A50:E50"/>
    <mergeCell ref="E43:F43"/>
    <mergeCell ref="E42:F42"/>
    <mergeCell ref="E19:F19"/>
    <mergeCell ref="A94:F94"/>
    <mergeCell ref="A52:F52"/>
    <mergeCell ref="A86:F86"/>
    <mergeCell ref="A93:F93"/>
    <mergeCell ref="A59:A60"/>
    <mergeCell ref="A87:F87"/>
    <mergeCell ref="A65:F65"/>
    <mergeCell ref="A92:F92"/>
    <mergeCell ref="A88:F88"/>
    <mergeCell ref="A89:F89"/>
    <mergeCell ref="A90:F90"/>
    <mergeCell ref="A67:C67"/>
  </mergeCells>
  <phoneticPr fontId="0" type="noConversion"/>
  <printOptions horizontalCentered="1"/>
  <pageMargins left="0.25" right="0.25" top="0.25" bottom="0.25" header="0" footer="0"/>
  <pageSetup scale="86" fitToHeight="0" orientation="portrait" horizontalDpi="4294967292" verticalDpi="300" r:id="rId1"/>
  <headerFooter alignWithMargins="0">
    <oddFooter>Page &amp;P of &amp;N</oddFooter>
  </headerFooter>
  <rowBreaks count="1" manualBreakCount="1">
    <brk id="5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9332-905D-483F-82A0-98060A098FB1}">
  <dimension ref="A1:F9"/>
  <sheetViews>
    <sheetView tabSelected="1" workbookViewId="0"/>
  </sheetViews>
  <sheetFormatPr defaultRowHeight="25.5" customHeight="1" x14ac:dyDescent="0.4"/>
  <cols>
    <col min="1" max="4" width="13.7109375" style="99" customWidth="1"/>
    <col min="5" max="5" width="9.140625" style="99"/>
    <col min="6" max="6" width="46" style="99" bestFit="1" customWidth="1"/>
    <col min="7" max="16384" width="9.140625" style="99"/>
  </cols>
  <sheetData>
    <row r="1" spans="1:6" ht="25.5" customHeight="1" x14ac:dyDescent="0.4">
      <c r="A1" s="98" t="s">
        <v>97</v>
      </c>
      <c r="B1" s="98" t="s">
        <v>98</v>
      </c>
      <c r="C1" s="98" t="s">
        <v>99</v>
      </c>
      <c r="D1" s="99" t="s">
        <v>100</v>
      </c>
    </row>
    <row r="2" spans="1:6" ht="25.5" customHeight="1" x14ac:dyDescent="0.4">
      <c r="A2" s="98">
        <v>1</v>
      </c>
      <c r="B2" s="110"/>
      <c r="C2" s="111"/>
      <c r="D2" s="99">
        <f>B2*C2</f>
        <v>0</v>
      </c>
      <c r="F2" s="100" t="s">
        <v>101</v>
      </c>
    </row>
    <row r="3" spans="1:6" ht="25.5" customHeight="1" x14ac:dyDescent="0.4">
      <c r="A3" s="98">
        <v>2</v>
      </c>
      <c r="B3" s="110"/>
      <c r="C3" s="111"/>
      <c r="D3" s="99">
        <f>B3*C3</f>
        <v>0</v>
      </c>
      <c r="F3" s="99" t="s">
        <v>102</v>
      </c>
    </row>
    <row r="4" spans="1:6" ht="25.5" customHeight="1" x14ac:dyDescent="0.4">
      <c r="A4" s="98">
        <v>3</v>
      </c>
      <c r="B4" s="110"/>
      <c r="C4" s="111"/>
      <c r="D4" s="99">
        <f>B4*C4</f>
        <v>0</v>
      </c>
    </row>
    <row r="5" spans="1:6" ht="25.5" customHeight="1" x14ac:dyDescent="0.4">
      <c r="A5" s="98">
        <v>4</v>
      </c>
      <c r="B5" s="110"/>
      <c r="C5" s="111"/>
      <c r="D5" s="99">
        <f>B5*C5</f>
        <v>0</v>
      </c>
    </row>
    <row r="6" spans="1:6" ht="25.5" customHeight="1" x14ac:dyDescent="0.4">
      <c r="A6" s="98">
        <v>5</v>
      </c>
      <c r="B6" s="110"/>
      <c r="C6" s="111"/>
      <c r="D6" s="99">
        <f>B6*C6</f>
        <v>0</v>
      </c>
    </row>
    <row r="7" spans="1:6" ht="25.5" customHeight="1" x14ac:dyDescent="0.4">
      <c r="C7" s="101">
        <f>SUM(C2:C6)</f>
        <v>0</v>
      </c>
      <c r="D7" s="99">
        <f>SUM(D2:D6)</f>
        <v>0</v>
      </c>
    </row>
    <row r="9" spans="1:6" ht="25.5" customHeight="1" x14ac:dyDescent="0.4">
      <c r="A9" s="202" t="s">
        <v>103</v>
      </c>
      <c r="B9" s="202"/>
      <c r="C9" s="102" t="e">
        <f>D7/C7</f>
        <v>#DIV/0!</v>
      </c>
    </row>
  </sheetData>
  <sheetProtection algorithmName="SHA-512" hashValue="8cLVgtaZWZeeO2p7zHeDBHxfP1b5z+EgOBmM+DD2OgA+F9wb47h0MWqkB5UsD9FAWmnP8HksmQ+a3xLNaYSUqQ==" saltValue="ZLXuNM69x35unwhlrXZW+w==" spinCount="100000" sheet="1" objects="1" scenarios="1"/>
  <mergeCells count="1"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3F79-33A7-4E99-AF5E-84E0EAFA517A}">
  <dimension ref="A1:F9"/>
  <sheetViews>
    <sheetView workbookViewId="0">
      <selection activeCell="B6" sqref="B6"/>
    </sheetView>
  </sheetViews>
  <sheetFormatPr defaultColWidth="9.28515625" defaultRowHeight="18.75" x14ac:dyDescent="0.4"/>
  <cols>
    <col min="1" max="4" width="13.7109375" style="99" customWidth="1"/>
    <col min="5" max="5" width="9.28515625" style="99"/>
    <col min="6" max="6" width="46" style="99" bestFit="1" customWidth="1"/>
    <col min="7" max="16384" width="9.28515625" style="99"/>
  </cols>
  <sheetData>
    <row r="1" spans="1:6" ht="25.5" customHeight="1" x14ac:dyDescent="0.4">
      <c r="A1" s="98" t="s">
        <v>97</v>
      </c>
      <c r="B1" s="98" t="s">
        <v>104</v>
      </c>
      <c r="C1" s="98" t="s">
        <v>99</v>
      </c>
      <c r="D1" s="99" t="s">
        <v>100</v>
      </c>
    </row>
    <row r="2" spans="1:6" ht="25.5" customHeight="1" x14ac:dyDescent="0.4">
      <c r="A2" s="98">
        <v>1</v>
      </c>
      <c r="B2" s="110"/>
      <c r="C2" s="111"/>
      <c r="D2" s="99">
        <f>B2*C2</f>
        <v>0</v>
      </c>
      <c r="F2" s="100" t="s">
        <v>101</v>
      </c>
    </row>
    <row r="3" spans="1:6" ht="25.5" customHeight="1" x14ac:dyDescent="0.4">
      <c r="A3" s="98">
        <v>2</v>
      </c>
      <c r="B3" s="110"/>
      <c r="C3" s="111"/>
      <c r="D3" s="99">
        <f>B3*C3</f>
        <v>0</v>
      </c>
      <c r="F3" s="99" t="s">
        <v>102</v>
      </c>
    </row>
    <row r="4" spans="1:6" ht="25.5" customHeight="1" x14ac:dyDescent="0.4">
      <c r="A4" s="98">
        <v>3</v>
      </c>
      <c r="B4" s="110"/>
      <c r="C4" s="111"/>
      <c r="D4" s="99">
        <f>B4*C4</f>
        <v>0</v>
      </c>
    </row>
    <row r="5" spans="1:6" ht="25.5" customHeight="1" x14ac:dyDescent="0.4">
      <c r="A5" s="98">
        <v>4</v>
      </c>
      <c r="B5" s="110"/>
      <c r="C5" s="111"/>
      <c r="D5" s="99">
        <f>B5*C5</f>
        <v>0</v>
      </c>
    </row>
    <row r="6" spans="1:6" ht="25.5" customHeight="1" x14ac:dyDescent="0.4">
      <c r="A6" s="98">
        <v>5</v>
      </c>
      <c r="B6" s="110"/>
      <c r="C6" s="111"/>
      <c r="D6" s="99">
        <f>B6*C6</f>
        <v>0</v>
      </c>
    </row>
    <row r="7" spans="1:6" ht="25.5" customHeight="1" x14ac:dyDescent="0.4">
      <c r="C7" s="101">
        <f>SUM(C2:C6)</f>
        <v>0</v>
      </c>
      <c r="D7" s="99">
        <f>SUM(D2:D6)</f>
        <v>0</v>
      </c>
    </row>
    <row r="8" spans="1:6" ht="25.5" customHeight="1" x14ac:dyDescent="0.4"/>
    <row r="9" spans="1:6" ht="25.5" customHeight="1" x14ac:dyDescent="0.4">
      <c r="A9" s="202" t="s">
        <v>105</v>
      </c>
      <c r="B9" s="202"/>
      <c r="C9" s="102" t="e">
        <f>D7/C7</f>
        <v>#DIV/0!</v>
      </c>
    </row>
  </sheetData>
  <sheetProtection algorithmName="SHA-512" hashValue="LbWO5B8CUnR7gHIhzb/nHw2kiVGt67B0xNDomWie6H1HTjUbvnIjOHNidj9Dh488D1w69Ab22SIfod01JrE39w==" saltValue="T8BCz9X+O+MwMdWPeW88zg==" spinCount="100000" sheet="1" objects="1" scenarios="1"/>
  <mergeCells count="1"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8F35-1102-4990-8FEC-B2C861BEA482}">
  <dimension ref="A2:F14"/>
  <sheetViews>
    <sheetView workbookViewId="0">
      <selection activeCell="D2" sqref="D2"/>
    </sheetView>
  </sheetViews>
  <sheetFormatPr defaultRowHeight="25.5" customHeight="1" x14ac:dyDescent="0.4"/>
  <cols>
    <col min="1" max="1" width="14.140625" style="99" bestFit="1" customWidth="1"/>
    <col min="2" max="2" width="21.28515625" style="99" bestFit="1" customWidth="1"/>
    <col min="3" max="3" width="3.7109375" style="99" customWidth="1"/>
    <col min="4" max="4" width="21.42578125" style="99" bestFit="1" customWidth="1"/>
    <col min="5" max="5" width="21.7109375" style="99" bestFit="1" customWidth="1"/>
    <col min="6" max="6" width="25.5703125" style="99" bestFit="1" customWidth="1"/>
    <col min="7" max="7" width="12.28515625" style="99" bestFit="1" customWidth="1"/>
    <col min="8" max="16384" width="9.140625" style="99"/>
  </cols>
  <sheetData>
    <row r="2" spans="1:6" ht="25.5" customHeight="1" x14ac:dyDescent="0.4">
      <c r="A2" s="99" t="s">
        <v>106</v>
      </c>
      <c r="D2" s="109"/>
      <c r="F2" s="100" t="s">
        <v>101</v>
      </c>
    </row>
    <row r="3" spans="1:6" ht="15" customHeight="1" x14ac:dyDescent="0.4">
      <c r="A3" s="98"/>
      <c r="B3" s="98"/>
      <c r="C3" s="98"/>
      <c r="D3" s="103"/>
    </row>
    <row r="4" spans="1:6" ht="25.5" customHeight="1" x14ac:dyDescent="0.4">
      <c r="A4" s="104" t="s">
        <v>112</v>
      </c>
      <c r="B4" s="98"/>
      <c r="C4" s="98"/>
      <c r="D4" s="103"/>
    </row>
    <row r="5" spans="1:6" ht="15" customHeight="1" x14ac:dyDescent="0.4">
      <c r="B5" s="98"/>
      <c r="C5" s="98"/>
      <c r="D5" s="103"/>
    </row>
    <row r="6" spans="1:6" ht="25.5" customHeight="1" x14ac:dyDescent="0.4">
      <c r="A6" s="105" t="s">
        <v>107</v>
      </c>
      <c r="B6" s="106"/>
    </row>
    <row r="7" spans="1:6" ht="25.5" customHeight="1" x14ac:dyDescent="0.4">
      <c r="A7" s="107" t="s">
        <v>108</v>
      </c>
      <c r="B7" s="108">
        <f>IF(D2&gt;1250000,1000000,D2*0.8)</f>
        <v>0</v>
      </c>
    </row>
    <row r="8" spans="1:6" ht="25.5" customHeight="1" x14ac:dyDescent="0.4">
      <c r="A8" s="107" t="s">
        <v>109</v>
      </c>
      <c r="B8" s="108">
        <f>IF(D2&gt;1000000,100000,D2*0.1)</f>
        <v>0</v>
      </c>
    </row>
    <row r="9" spans="1:6" ht="25.5" customHeight="1" x14ac:dyDescent="0.4">
      <c r="A9" s="107" t="s">
        <v>110</v>
      </c>
      <c r="B9" s="103">
        <f>D2-B7-B8</f>
        <v>0</v>
      </c>
    </row>
    <row r="11" spans="1:6" ht="25.5" customHeight="1" x14ac:dyDescent="0.4">
      <c r="A11" s="105" t="s">
        <v>111</v>
      </c>
      <c r="B11" s="106"/>
    </row>
    <row r="12" spans="1:6" ht="25.5" customHeight="1" x14ac:dyDescent="0.4">
      <c r="A12" s="107" t="s">
        <v>108</v>
      </c>
      <c r="B12" s="108">
        <f>IF(D2&gt;1000000,800000,D2*0.8)</f>
        <v>0</v>
      </c>
    </row>
    <row r="13" spans="1:6" ht="25.5" customHeight="1" x14ac:dyDescent="0.4">
      <c r="A13" s="107" t="s">
        <v>109</v>
      </c>
      <c r="B13" s="108">
        <f>IF(D2&gt;1000000,100000,D2*0.1)</f>
        <v>0</v>
      </c>
    </row>
    <row r="14" spans="1:6" ht="25.5" customHeight="1" x14ac:dyDescent="0.4">
      <c r="A14" s="107" t="s">
        <v>110</v>
      </c>
      <c r="B14" s="103">
        <f>D2-B12-B13</f>
        <v>0</v>
      </c>
    </row>
  </sheetData>
  <sheetProtection algorithmName="SHA-512" hashValue="rSlGcqKNmqOqe4AjbwgFohqEBCaMbxUP7BMGPAztd2OSW7WqdYKyhXCdmu72l2IA9Ki1gmArATeupCNs1n49Tw==" saltValue="QdnQ+kP3E+PKwnYSJqIv3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12df5-676f-4ee6-b422-f70f9b8b03f1">
      <Terms xmlns="http://schemas.microsoft.com/office/infopath/2007/PartnerControls"/>
    </lcf76f155ced4ddcb4097134ff3c332f>
    <TaxCatchAll xmlns="302bd41a-92e4-4af5-985d-8e55b909f3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FCF296BB256045A9103E2F04CBA0A6" ma:contentTypeVersion="14" ma:contentTypeDescription="Create a new document." ma:contentTypeScope="" ma:versionID="2e7a43abf4da49f218f3fae6c709f62f">
  <xsd:schema xmlns:xsd="http://www.w3.org/2001/XMLSchema" xmlns:xs="http://www.w3.org/2001/XMLSchema" xmlns:p="http://schemas.microsoft.com/office/2006/metadata/properties" xmlns:ns2="302bd41a-92e4-4af5-985d-8e55b909f32f" xmlns:ns3="30b12df5-676f-4ee6-b422-f70f9b8b03f1" targetNamespace="http://schemas.microsoft.com/office/2006/metadata/properties" ma:root="true" ma:fieldsID="00fec76381df58ad8a0f930d20ab4df5" ns2:_="" ns3:_="">
    <xsd:import namespace="302bd41a-92e4-4af5-985d-8e55b909f32f"/>
    <xsd:import namespace="30b12df5-676f-4ee6-b422-f70f9b8b03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bd41a-92e4-4af5-985d-8e55b909f3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ef07b99-b855-47b4-8c50-9afa972242ae}" ma:internalName="TaxCatchAll" ma:showField="CatchAllData" ma:web="302bd41a-92e4-4af5-985d-8e55b909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12df5-676f-4ee6-b422-f70f9b8b0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3d92ff8-ac26-49d3-b3df-9d1b74e79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90835-2DFB-479B-AC4F-00933BDCC172}">
  <ds:schemaRefs>
    <ds:schemaRef ds:uri="http://schemas.microsoft.com/office/2006/metadata/properties"/>
    <ds:schemaRef ds:uri="http://schemas.microsoft.com/office/infopath/2007/PartnerControls"/>
    <ds:schemaRef ds:uri="30b12df5-676f-4ee6-b422-f70f9b8b03f1"/>
    <ds:schemaRef ds:uri="302bd41a-92e4-4af5-985d-8e55b909f32f"/>
  </ds:schemaRefs>
</ds:datastoreItem>
</file>

<file path=customXml/itemProps2.xml><?xml version="1.0" encoding="utf-8"?>
<ds:datastoreItem xmlns:ds="http://schemas.openxmlformats.org/officeDocument/2006/customXml" ds:itemID="{83FDFC46-70BE-4E9B-A0FF-1FEE4DAABD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DB923-201B-4455-8AA1-545035AE6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bd41a-92e4-4af5-985d-8e55b909f32f"/>
    <ds:schemaRef ds:uri="30b12df5-676f-4ee6-b422-f70f9b8b03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Resurfacing App</vt:lpstr>
      <vt:lpstr>PCI</vt:lpstr>
      <vt:lpstr>ADT</vt:lpstr>
      <vt:lpstr>PDIP</vt:lpstr>
      <vt:lpstr>'Resurfacing App'!Print_Area</vt:lpstr>
    </vt:vector>
  </TitlesOfParts>
  <Manager/>
  <Company>Akron_City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AMATS3</dc:creator>
  <cp:keywords/>
  <dc:description/>
  <cp:lastModifiedBy>Bush, Seth</cp:lastModifiedBy>
  <cp:revision/>
  <cp:lastPrinted>2025-08-28T15:27:33Z</cp:lastPrinted>
  <dcterms:created xsi:type="dcterms:W3CDTF">2002-10-18T16:47:48Z</dcterms:created>
  <dcterms:modified xsi:type="dcterms:W3CDTF">2025-09-30T11:43:53Z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0x01010051FCF296BB256045A9103E2F04CBA0A6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