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kronoh.sharepoint.com/sites/AMATSTIP/Shared Documents/TIP/New Projects (guidelines, apps, scoring)/2025/AMATS Blank Applications/"/>
    </mc:Choice>
  </mc:AlternateContent>
  <xr:revisionPtr revIDLastSave="47" documentId="8_{3E7B9A9E-37B9-4E71-ABCB-24421CB5C9B7}" xr6:coauthVersionLast="47" xr6:coauthVersionMax="47" xr10:uidLastSave="{0DD829DC-ECB2-43D4-B0E6-902DC209A9E6}"/>
  <bookViews>
    <workbookView xWindow="3105" yWindow="2820" windowWidth="28800" windowHeight="15345" xr2:uid="{2E4F99A4-4807-469D-AEC0-EA3E00375857}"/>
  </bookViews>
  <sheets>
    <sheet name="PCI" sheetId="5" r:id="rId1"/>
    <sheet name="ADT" sheetId="6" r:id="rId2"/>
    <sheet name="PDIP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D6" i="6"/>
  <c r="D5" i="6"/>
  <c r="D4" i="6"/>
  <c r="D7" i="6" s="1"/>
  <c r="C9" i="6" s="1"/>
  <c r="D3" i="6"/>
  <c r="D2" i="6"/>
  <c r="C7" i="5" l="1"/>
  <c r="D6" i="5"/>
  <c r="D5" i="5"/>
  <c r="D4" i="5"/>
  <c r="D3" i="5"/>
  <c r="D2" i="5"/>
  <c r="D7" i="5" s="1"/>
  <c r="C9" i="5" s="1"/>
  <c r="E12" i="4" l="1"/>
  <c r="B13" i="4"/>
  <c r="B12" i="4"/>
  <c r="E13" i="4"/>
  <c r="E8" i="4"/>
  <c r="E7" i="4"/>
  <c r="E9" i="4" s="1"/>
  <c r="B8" i="4"/>
  <c r="B7" i="4"/>
  <c r="B14" i="4" l="1"/>
  <c r="E14" i="4"/>
  <c r="B9" i="4"/>
</calcChain>
</file>

<file path=xl/sharedStrings.xml><?xml version="1.0" encoding="utf-8"?>
<sst xmlns="http://schemas.openxmlformats.org/spreadsheetml/2006/main" count="33" uniqueCount="19">
  <si>
    <t>Segment</t>
  </si>
  <si>
    <t>PCI</t>
  </si>
  <si>
    <t>Weighted PCI=</t>
  </si>
  <si>
    <t>Calculations</t>
  </si>
  <si>
    <t>Length (mi)</t>
  </si>
  <si>
    <t>Enter fields in yellow</t>
  </si>
  <si>
    <t>ADT</t>
  </si>
  <si>
    <t>Weighted ADT=</t>
  </si>
  <si>
    <t>PDIP max:</t>
  </si>
  <si>
    <t>Resurfacing ($1 mil cap)</t>
  </si>
  <si>
    <t>STBG Project ($6 mil cap)</t>
  </si>
  <si>
    <t>Resurfacing ($800,000 cap)</t>
  </si>
  <si>
    <t>TASA ($1 mil cap)</t>
  </si>
  <si>
    <t>Choose the funding program below (calculates values)</t>
  </si>
  <si>
    <t>Local min:</t>
  </si>
  <si>
    <t>STBG max:</t>
  </si>
  <si>
    <t>TASA max:</t>
  </si>
  <si>
    <t>Note: only fill in number of segments needed</t>
  </si>
  <si>
    <t>Enter total CO phase dollar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</si>
</sst>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Jost"/>
    </font>
    <font>
      <b/>
      <sz val="12"/>
      <color theme="1"/>
      <name val="Jost"/>
    </font>
    <font>
      <b/>
      <u/>
      <sz val="12"/>
      <color theme="1"/>
      <name val="Jost"/>
    </font>
    <font>
      <u/>
      <sz val="12"/>
      <color theme="1"/>
      <name val="Jos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44" fontId="2" fillId="0" borderId="0" xfId="1" applyFont="1"/>
    <xf numFmtId="0" fontId="2" fillId="0" borderId="0" xfId="2" applyFont="1"/>
    <xf numFmtId="0" fontId="2" fillId="0" borderId="0" xfId="2" applyFont="1" applyAlignment="1">
      <alignment horizontal="center"/>
    </xf>
    <xf numFmtId="0" fontId="2" fillId="2" borderId="0" xfId="2" applyFont="1" applyFill="1"/>
    <xf numFmtId="2" fontId="2" fillId="0" borderId="0" xfId="2" applyNumberFormat="1" applyFont="1" applyAlignment="1">
      <alignment horizontal="center"/>
    </xf>
    <xf numFmtId="2" fontId="2" fillId="0" borderId="0" xfId="2" applyNumberFormat="1" applyFont="1"/>
    <xf numFmtId="0" fontId="3" fillId="0" borderId="0" xfId="2" applyFont="1" applyAlignment="1">
      <alignment horizontal="center"/>
    </xf>
    <xf numFmtId="164" fontId="2" fillId="2" borderId="1" xfId="0" applyNumberFormat="1" applyFont="1" applyFill="1" applyBorder="1" applyProtection="1">
      <protection locked="0"/>
    </xf>
    <xf numFmtId="0" fontId="2" fillId="2" borderId="1" xfId="2" applyFont="1" applyFill="1" applyBorder="1" applyAlignment="1" applyProtection="1">
      <alignment horizontal="center"/>
      <protection locked="0"/>
    </xf>
    <xf numFmtId="2" fontId="2" fillId="2" borderId="1" xfId="2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 xr:uid="{C6ABDC18-59FF-460B-AA2C-14E82BABC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22ED-2CFD-44F3-8F10-DA313F22AE4A}">
  <dimension ref="A1:F9"/>
  <sheetViews>
    <sheetView tabSelected="1" workbookViewId="0">
      <selection activeCell="B2" sqref="B2"/>
    </sheetView>
  </sheetViews>
  <sheetFormatPr defaultRowHeight="25.5" customHeight="1" x14ac:dyDescent="0.4"/>
  <cols>
    <col min="1" max="4" width="13.7109375" style="10" customWidth="1"/>
    <col min="5" max="5" width="9.140625" style="10"/>
    <col min="6" max="6" width="46" style="10" bestFit="1" customWidth="1"/>
    <col min="7" max="16384" width="9.140625" style="10"/>
  </cols>
  <sheetData>
    <row r="1" spans="1:6" ht="25.5" customHeight="1" x14ac:dyDescent="0.4">
      <c r="A1" s="11" t="s">
        <v>0</v>
      </c>
      <c r="B1" s="11" t="s">
        <v>1</v>
      </c>
      <c r="C1" s="11" t="s">
        <v>4</v>
      </c>
      <c r="D1" s="10" t="s">
        <v>3</v>
      </c>
    </row>
    <row r="2" spans="1:6" ht="25.5" customHeight="1" x14ac:dyDescent="0.4">
      <c r="A2" s="11">
        <v>1</v>
      </c>
      <c r="B2" s="17"/>
      <c r="C2" s="18"/>
      <c r="D2" s="10">
        <f>B2*C2</f>
        <v>0</v>
      </c>
      <c r="F2" s="12" t="s">
        <v>5</v>
      </c>
    </row>
    <row r="3" spans="1:6" ht="25.5" customHeight="1" x14ac:dyDescent="0.4">
      <c r="A3" s="11">
        <v>2</v>
      </c>
      <c r="B3" s="17"/>
      <c r="C3" s="18"/>
      <c r="D3" s="10">
        <f>B3*C3</f>
        <v>0</v>
      </c>
      <c r="F3" s="10" t="s">
        <v>17</v>
      </c>
    </row>
    <row r="4" spans="1:6" ht="25.5" customHeight="1" x14ac:dyDescent="0.4">
      <c r="A4" s="11">
        <v>3</v>
      </c>
      <c r="B4" s="17"/>
      <c r="C4" s="18"/>
      <c r="D4" s="10">
        <f>B4*C4</f>
        <v>0</v>
      </c>
    </row>
    <row r="5" spans="1:6" ht="25.5" customHeight="1" x14ac:dyDescent="0.4">
      <c r="A5" s="11">
        <v>4</v>
      </c>
      <c r="B5" s="17"/>
      <c r="C5" s="18"/>
      <c r="D5" s="10">
        <f>B5*C5</f>
        <v>0</v>
      </c>
    </row>
    <row r="6" spans="1:6" ht="25.5" customHeight="1" x14ac:dyDescent="0.4">
      <c r="A6" s="11">
        <v>5</v>
      </c>
      <c r="B6" s="17"/>
      <c r="C6" s="18"/>
      <c r="D6" s="10">
        <f>B6*C6</f>
        <v>0</v>
      </c>
    </row>
    <row r="7" spans="1:6" ht="25.5" customHeight="1" x14ac:dyDescent="0.4">
      <c r="C7" s="13">
        <f>SUM(C2:C6)</f>
        <v>0</v>
      </c>
      <c r="D7" s="10">
        <f>SUM(D2:D6)</f>
        <v>0</v>
      </c>
    </row>
    <row r="9" spans="1:6" ht="25.5" customHeight="1" x14ac:dyDescent="0.4">
      <c r="A9" s="15" t="s">
        <v>2</v>
      </c>
      <c r="B9" s="15"/>
      <c r="C9" s="14" t="e">
        <f>D7/C7</f>
        <v>#DIV/0!</v>
      </c>
    </row>
  </sheetData>
  <sheetProtection algorithmName="SHA-512" hashValue="kG+0RiLsLAEABwrFzA6IOOC7vGEJZztJ7xVb6w1yBuSzXO+YfsG5G7IL9CQZbsozg8BWMP9twtX3cM+WsvfJAw==" saltValue="XAEYUgnXbKbeb18C9h8sLQ==" spinCount="100000" sheet="1" objects="1" scenarios="1"/>
  <mergeCells count="1"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1322-A18F-4891-B78E-36BD650EB02D}">
  <dimension ref="A1:F9"/>
  <sheetViews>
    <sheetView workbookViewId="0">
      <selection activeCell="B2" sqref="B2:C6"/>
    </sheetView>
  </sheetViews>
  <sheetFormatPr defaultColWidth="9.28515625" defaultRowHeight="18.75" x14ac:dyDescent="0.4"/>
  <cols>
    <col min="1" max="4" width="13.7109375" style="10" customWidth="1"/>
    <col min="5" max="5" width="9.28515625" style="10"/>
    <col min="6" max="6" width="46" style="10" bestFit="1" customWidth="1"/>
    <col min="7" max="16384" width="9.28515625" style="10"/>
  </cols>
  <sheetData>
    <row r="1" spans="1:6" ht="25.5" customHeight="1" x14ac:dyDescent="0.4">
      <c r="A1" s="11" t="s">
        <v>0</v>
      </c>
      <c r="B1" s="11" t="s">
        <v>6</v>
      </c>
      <c r="C1" s="11" t="s">
        <v>4</v>
      </c>
      <c r="D1" s="10" t="s">
        <v>3</v>
      </c>
    </row>
    <row r="2" spans="1:6" ht="25.5" customHeight="1" x14ac:dyDescent="0.4">
      <c r="A2" s="11">
        <v>1</v>
      </c>
      <c r="B2" s="17"/>
      <c r="C2" s="18"/>
      <c r="D2" s="10">
        <f>B2*C2</f>
        <v>0</v>
      </c>
      <c r="F2" s="12" t="s">
        <v>5</v>
      </c>
    </row>
    <row r="3" spans="1:6" ht="25.5" customHeight="1" x14ac:dyDescent="0.4">
      <c r="A3" s="11">
        <v>2</v>
      </c>
      <c r="B3" s="17"/>
      <c r="C3" s="18"/>
      <c r="D3" s="10">
        <f>B3*C3</f>
        <v>0</v>
      </c>
      <c r="F3" s="10" t="s">
        <v>17</v>
      </c>
    </row>
    <row r="4" spans="1:6" ht="25.5" customHeight="1" x14ac:dyDescent="0.4">
      <c r="A4" s="11">
        <v>3</v>
      </c>
      <c r="B4" s="17"/>
      <c r="C4" s="18"/>
      <c r="D4" s="10">
        <f>B4*C4</f>
        <v>0</v>
      </c>
    </row>
    <row r="5" spans="1:6" ht="25.5" customHeight="1" x14ac:dyDescent="0.4">
      <c r="A5" s="11">
        <v>4</v>
      </c>
      <c r="B5" s="17"/>
      <c r="C5" s="18"/>
      <c r="D5" s="10">
        <f>B5*C5</f>
        <v>0</v>
      </c>
    </row>
    <row r="6" spans="1:6" ht="25.5" customHeight="1" x14ac:dyDescent="0.4">
      <c r="A6" s="11">
        <v>5</v>
      </c>
      <c r="B6" s="17"/>
      <c r="C6" s="18"/>
      <c r="D6" s="10">
        <f>B6*C6</f>
        <v>0</v>
      </c>
    </row>
    <row r="7" spans="1:6" ht="25.5" customHeight="1" x14ac:dyDescent="0.4">
      <c r="C7" s="13">
        <f>SUM(C2:C6)</f>
        <v>0</v>
      </c>
      <c r="D7" s="10">
        <f>SUM(D2:D6)</f>
        <v>0</v>
      </c>
    </row>
    <row r="8" spans="1:6" ht="25.5" customHeight="1" x14ac:dyDescent="0.4"/>
    <row r="9" spans="1:6" ht="25.5" customHeight="1" x14ac:dyDescent="0.4">
      <c r="A9" s="15" t="s">
        <v>7</v>
      </c>
      <c r="B9" s="15"/>
      <c r="C9" s="14" t="e">
        <f>D7/C7</f>
        <v>#DIV/0!</v>
      </c>
    </row>
  </sheetData>
  <sheetProtection algorithmName="SHA-512" hashValue="gxlbcH0n6NMMAcGqJEwvkf2Fc8JMdDrWA57MqBzn/UPttW4qnizvxB2zMngbMeEX9D85YXO26GI2iukB7Q8NGQ==" saltValue="nhDR0EAR0DAX8t9ySwOUDw==" spinCount="100000" sheet="1" objects="1" scenarios="1"/>
  <mergeCells count="1"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C3776-BCCA-4560-9D8B-B32AF9F19DD6}">
  <dimension ref="A2:F14"/>
  <sheetViews>
    <sheetView workbookViewId="0">
      <selection activeCell="D2" sqref="D2"/>
    </sheetView>
  </sheetViews>
  <sheetFormatPr defaultRowHeight="25.5" customHeight="1" x14ac:dyDescent="0.4"/>
  <cols>
    <col min="1" max="1" width="14.140625" style="1" bestFit="1" customWidth="1"/>
    <col min="2" max="2" width="21.28515625" style="1" bestFit="1" customWidth="1"/>
    <col min="3" max="3" width="3.7109375" style="1" customWidth="1"/>
    <col min="4" max="4" width="21.42578125" style="1" bestFit="1" customWidth="1"/>
    <col min="5" max="5" width="21.7109375" style="1" bestFit="1" customWidth="1"/>
    <col min="6" max="6" width="25.5703125" style="1" bestFit="1" customWidth="1"/>
    <col min="7" max="7" width="12.28515625" style="1" bestFit="1" customWidth="1"/>
    <col min="8" max="16384" width="9.140625" style="1"/>
  </cols>
  <sheetData>
    <row r="2" spans="1:6" ht="25.5" customHeight="1" x14ac:dyDescent="0.4">
      <c r="A2" s="1" t="s">
        <v>18</v>
      </c>
      <c r="D2" s="16"/>
      <c r="F2" s="2" t="s">
        <v>5</v>
      </c>
    </row>
    <row r="3" spans="1:6" ht="15" customHeight="1" x14ac:dyDescent="0.4">
      <c r="A3" s="3"/>
      <c r="B3" s="3"/>
      <c r="C3" s="3"/>
      <c r="D3" s="4"/>
    </row>
    <row r="4" spans="1:6" ht="25.5" customHeight="1" x14ac:dyDescent="0.4">
      <c r="A4" s="5" t="s">
        <v>13</v>
      </c>
      <c r="B4" s="3"/>
      <c r="C4" s="3"/>
      <c r="D4" s="4"/>
    </row>
    <row r="5" spans="1:6" ht="15" customHeight="1" x14ac:dyDescent="0.4">
      <c r="B5" s="3"/>
      <c r="C5" s="3"/>
      <c r="D5" s="4"/>
    </row>
    <row r="6" spans="1:6" ht="25.5" customHeight="1" x14ac:dyDescent="0.4">
      <c r="A6" s="6" t="s">
        <v>10</v>
      </c>
      <c r="D6" s="6" t="s">
        <v>9</v>
      </c>
      <c r="E6" s="7"/>
    </row>
    <row r="7" spans="1:6" ht="25.5" customHeight="1" x14ac:dyDescent="0.4">
      <c r="A7" s="8" t="s">
        <v>15</v>
      </c>
      <c r="B7" s="9">
        <f>IF(D2&gt;7500000,6000000,D2*0.8)</f>
        <v>0</v>
      </c>
      <c r="D7" s="8" t="s">
        <v>15</v>
      </c>
      <c r="E7" s="9">
        <f>IF(D2&gt;1250000,1000000,D2*0.8)</f>
        <v>0</v>
      </c>
    </row>
    <row r="8" spans="1:6" ht="25.5" customHeight="1" x14ac:dyDescent="0.4">
      <c r="A8" s="8" t="s">
        <v>8</v>
      </c>
      <c r="B8" s="9">
        <f>IF(D2&gt;1000000,100000,D2*0.1)</f>
        <v>0</v>
      </c>
      <c r="D8" s="8" t="s">
        <v>8</v>
      </c>
      <c r="E8" s="9">
        <f>IF(D2&gt;1000000,100000,D2*0.1)</f>
        <v>0</v>
      </c>
    </row>
    <row r="9" spans="1:6" ht="25.5" customHeight="1" x14ac:dyDescent="0.4">
      <c r="A9" s="8" t="s">
        <v>14</v>
      </c>
      <c r="B9" s="4">
        <f>D2-B7-B8</f>
        <v>0</v>
      </c>
      <c r="D9" s="8" t="s">
        <v>14</v>
      </c>
      <c r="E9" s="4">
        <f>D2-E7-E8</f>
        <v>0</v>
      </c>
    </row>
    <row r="11" spans="1:6" ht="25.5" customHeight="1" x14ac:dyDescent="0.4">
      <c r="A11" s="6" t="s">
        <v>12</v>
      </c>
      <c r="D11" s="6" t="s">
        <v>11</v>
      </c>
      <c r="E11" s="7"/>
    </row>
    <row r="12" spans="1:6" ht="25.5" customHeight="1" x14ac:dyDescent="0.4">
      <c r="A12" s="8" t="s">
        <v>16</v>
      </c>
      <c r="B12" s="9">
        <f>IF(D2&gt;1250000,1000000,D2*0.8)</f>
        <v>0</v>
      </c>
      <c r="D12" s="8" t="s">
        <v>15</v>
      </c>
      <c r="E12" s="9">
        <f>IF(D2&gt;1000000,800000,D2*0.8)</f>
        <v>0</v>
      </c>
    </row>
    <row r="13" spans="1:6" ht="25.5" customHeight="1" x14ac:dyDescent="0.4">
      <c r="A13" s="8" t="s">
        <v>8</v>
      </c>
      <c r="B13" s="9">
        <f>IF(D2&gt;1000000,100000,D2*0.1)</f>
        <v>0</v>
      </c>
      <c r="D13" s="8" t="s">
        <v>8</v>
      </c>
      <c r="E13" s="9">
        <f>IF(D2&gt;1000000,100000,D2*0.1)</f>
        <v>0</v>
      </c>
    </row>
    <row r="14" spans="1:6" ht="25.5" customHeight="1" x14ac:dyDescent="0.4">
      <c r="A14" s="8" t="s">
        <v>14</v>
      </c>
      <c r="B14" s="4">
        <f>D2-B12-B13</f>
        <v>0</v>
      </c>
      <c r="D14" s="8" t="s">
        <v>14</v>
      </c>
      <c r="E14" s="4">
        <f>D2-E12-E13</f>
        <v>0</v>
      </c>
    </row>
  </sheetData>
  <sheetProtection algorithmName="SHA-512" hashValue="SFKEaOtnv4DBgFMYfLLwB6sDSiLwxJk8n7+Qp4cWIVYJ2GQvdntCFm4+W3XLrvnaeMFEj+26zAPhT3bn3N7uvA==" saltValue="ASrqDz9E4WTVtPyPV/xgh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FCF296BB256045A9103E2F04CBA0A6" ma:contentTypeVersion="14" ma:contentTypeDescription="Create a new document." ma:contentTypeScope="" ma:versionID="2e7a43abf4da49f218f3fae6c709f62f">
  <xsd:schema xmlns:xsd="http://www.w3.org/2001/XMLSchema" xmlns:xs="http://www.w3.org/2001/XMLSchema" xmlns:p="http://schemas.microsoft.com/office/2006/metadata/properties" xmlns:ns2="302bd41a-92e4-4af5-985d-8e55b909f32f" xmlns:ns3="30b12df5-676f-4ee6-b422-f70f9b8b03f1" targetNamespace="http://schemas.microsoft.com/office/2006/metadata/properties" ma:root="true" ma:fieldsID="00fec76381df58ad8a0f930d20ab4df5" ns2:_="" ns3:_="">
    <xsd:import namespace="302bd41a-92e4-4af5-985d-8e55b909f32f"/>
    <xsd:import namespace="30b12df5-676f-4ee6-b422-f70f9b8b03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bd41a-92e4-4af5-985d-8e55b909f3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ef07b99-b855-47b4-8c50-9afa972242ae}" ma:internalName="TaxCatchAll" ma:showField="CatchAllData" ma:web="302bd41a-92e4-4af5-985d-8e55b909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12df5-676f-4ee6-b422-f70f9b8b03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3d92ff8-ac26-49d3-b3df-9d1b74e79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12df5-676f-4ee6-b422-f70f9b8b03f1">
      <Terms xmlns="http://schemas.microsoft.com/office/infopath/2007/PartnerControls"/>
    </lcf76f155ced4ddcb4097134ff3c332f>
    <TaxCatchAll xmlns="302bd41a-92e4-4af5-985d-8e55b909f32f" xsi:nil="true"/>
  </documentManagement>
</p:properties>
</file>

<file path=customXml/itemProps1.xml><?xml version="1.0" encoding="utf-8"?>
<ds:datastoreItem xmlns:ds="http://schemas.openxmlformats.org/officeDocument/2006/customXml" ds:itemID="{395AAC7A-B8D1-4C97-8434-A5B79FEA6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bd41a-92e4-4af5-985d-8e55b909f32f"/>
    <ds:schemaRef ds:uri="30b12df5-676f-4ee6-b422-f70f9b8b03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5606D1-E7AD-441A-9B77-51E32CB807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A423AC-67D9-45E5-8C36-0620DB4FCD83}">
  <ds:schemaRefs>
    <ds:schemaRef ds:uri="http://schemas.microsoft.com/office/2006/metadata/properties"/>
    <ds:schemaRef ds:uri="http://schemas.microsoft.com/office/infopath/2007/PartnerControls"/>
    <ds:schemaRef ds:uri="30b12df5-676f-4ee6-b422-f70f9b8b03f1"/>
    <ds:schemaRef ds:uri="302bd41a-92e4-4af5-985d-8e55b909f3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PCI</vt:lpstr>
      <vt:lpstr>ADT</vt:lpstr>
      <vt:lpstr>PDIP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Prater, Amy</dc:creator>
  <cp:lastModifiedBy>Prater, Amy</cp:lastModifiedBy>
  <dcterms:created xsi:type="dcterms:W3CDTF">2025-09-10T12:53:56Z</dcterms:created>
  <dcterms:modified xsi:type="dcterms:W3CDTF">2025-09-30T11:47:22Z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0x01010051FCF296BB256045A9103E2F04CBA0A6</vt:lpwstr>
  </property>
  <property fmtid="{D5CDD505-2E9C-101B-9397-08002B2CF9AE}" pid="3" name="MediaServiceImageTags">
    <vt:lpwstr/>
  </property>
</Properties>
</file>